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B39C38AD-C3A3-499C-B5DB-DFB4BCAB65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Арка_15">#REF!</definedName>
    <definedName name="Арки_Т15">#REF!</definedName>
    <definedName name="Баляс">#REF!</definedName>
    <definedName name="Балясины">#REF!</definedName>
    <definedName name="Вен_15">#REF!</definedName>
    <definedName name="Венз_10">#REF!</definedName>
    <definedName name="Венз_20">#REF!</definedName>
    <definedName name="Венз_25">#REF!</definedName>
    <definedName name="Вензеля_Т10">#REF!</definedName>
    <definedName name="Вензеля_Т15">#REF!</definedName>
    <definedName name="Вензеля_Т20">#REF!</definedName>
    <definedName name="Вензеля_Т25">#REF!</definedName>
    <definedName name="Вол_10">#REF!</definedName>
    <definedName name="Вол_15">#REF!</definedName>
    <definedName name="Вол_20">#REF!</definedName>
    <definedName name="Вол_25">#REF!</definedName>
    <definedName name="Волюта_25">#REF!</definedName>
    <definedName name="Волюты_Т10">#REF!</definedName>
    <definedName name="Волюты_Т15">#REF!</definedName>
    <definedName name="Волюты_Т20">#REF!</definedName>
    <definedName name="Волюты_Т25">#REF!</definedName>
    <definedName name="Декор">#REF!</definedName>
    <definedName name="Декор_полос">#REF!</definedName>
    <definedName name="Декор_узор">#REF!</definedName>
    <definedName name="Декор_шар">#REF!</definedName>
    <definedName name="Декор_штамп">#REF!</definedName>
    <definedName name="Декоративная_полоса">#REF!</definedName>
    <definedName name="Декоративные_узоры">#REF!</definedName>
    <definedName name="Декоративные_шары">#REF!</definedName>
    <definedName name="Декоративные_штампованные_элементы">#REF!</definedName>
    <definedName name="Зав_10">#REF!</definedName>
    <definedName name="Зав_15">#REF!</definedName>
    <definedName name="Зав_20">#REF!</definedName>
    <definedName name="Зав_25">#REF!</definedName>
    <definedName name="Завитки_Т10">#REF!</definedName>
    <definedName name="Завитки_Т15">#REF!</definedName>
    <definedName name="Завитки_Т20">#REF!</definedName>
    <definedName name="Завитки_Т25">#REF!</definedName>
    <definedName name="Заглушк_">#REF!</definedName>
    <definedName name="Заглушки_на_столб">#REF!</definedName>
    <definedName name="Из_профильной_трубы_10_10_1">#REF!</definedName>
    <definedName name="Из_профильной_трубы_15_15_1_2">#REF!</definedName>
    <definedName name="Из_профильной_трубы_20_20_1_5">#REF!</definedName>
    <definedName name="Из_профильной_трубы_25_25_2">#REF!</definedName>
    <definedName name="Кольц_15">#REF!</definedName>
    <definedName name="Кольца_витые">#REF!</definedName>
    <definedName name="Кольца_Декор_Т15">#REF!</definedName>
    <definedName name="Кольца_Т15">#REF!</definedName>
    <definedName name="Компл_вор">#REF!</definedName>
    <definedName name="Компл_скам">#REF!</definedName>
    <definedName name="Комплектующие">#REF!</definedName>
    <definedName name="Комплектующие_для_ворот_и_калиток">#REF!</definedName>
    <definedName name="Комплектующие_для_скамеек">#REF!</definedName>
    <definedName name="Меб_фурн">#REF!</definedName>
    <definedName name="Мебельная_фурнитура">#REF!</definedName>
    <definedName name="Наверш_">#REF!</definedName>
    <definedName name="Навершия_и_пики">#REF!</definedName>
    <definedName name="Проче">#REF!</definedName>
    <definedName name="Прочее">#REF!</definedName>
    <definedName name="Рейка">#REF!</definedName>
    <definedName name="Торс_">#REF!</definedName>
    <definedName name="Торсион">#REF!</definedName>
    <definedName name="Труб_арт">#REF!</definedName>
    <definedName name="Труб_вит">#REF!</definedName>
    <definedName name="Труб_косич">#REF!</definedName>
    <definedName name="Труб_обжат">#REF!</definedName>
    <definedName name="Труба__Ар___Деко">#REF!</definedName>
    <definedName name="Труба__Декор">#REF!</definedName>
    <definedName name="Труба_витая__L_3000_мм">#REF!</definedName>
    <definedName name="Труба_витая__Косичка">#REF!</definedName>
    <definedName name="Труба_декоративная__торсионы">#REF!</definedName>
    <definedName name="Труба_профильная_обжатая_по_граням">#REF!</definedName>
    <definedName name="Филёнка_металлическая">#REF!</definedName>
    <definedName name="Филёнка_металлическая__Классика">#REF!</definedName>
    <definedName name="Филёнка_металлическая__Колхида">#REF!</definedName>
    <definedName name="Филёнка_металлическая__Плитка">#REF!</definedName>
    <definedName name="Филёнка_металлическая__Ротанг">#REF!</definedName>
    <definedName name="Филёнка_металлическая__Стандарт">#REF!</definedName>
    <definedName name="Филёнка_металлическая__Шоколад">#REF!</definedName>
    <definedName name="Элем_рит">#REF!</definedName>
    <definedName name="Элементы_ритуальных_огра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2" i="2" l="1"/>
  <c r="G92" i="2" s="1"/>
  <c r="H92" i="2" s="1"/>
  <c r="E79" i="2"/>
  <c r="G79" i="2" s="1"/>
  <c r="H79" i="2" s="1"/>
  <c r="E37" i="2"/>
  <c r="G37" i="2" s="1"/>
  <c r="H37" i="2" s="1"/>
  <c r="J92" i="2" l="1"/>
  <c r="I92" i="2"/>
  <c r="I79" i="2"/>
  <c r="J79" i="2"/>
  <c r="I37" i="2"/>
  <c r="J37" i="2"/>
  <c r="E110" i="2" l="1"/>
  <c r="G110" i="2" s="1"/>
  <c r="E109" i="2"/>
  <c r="G109" i="2" s="1"/>
  <c r="E108" i="2"/>
  <c r="G108" i="2" s="1"/>
  <c r="H108" i="2" s="1"/>
  <c r="E107" i="2"/>
  <c r="G107" i="2" s="1"/>
  <c r="H107" i="2" s="1"/>
  <c r="E106" i="2"/>
  <c r="G106" i="2" s="1"/>
  <c r="H106" i="2" s="1"/>
  <c r="E105" i="2"/>
  <c r="G105" i="2" s="1"/>
  <c r="E104" i="2"/>
  <c r="G104" i="2" s="1"/>
  <c r="E103" i="2"/>
  <c r="G103" i="2" s="1"/>
  <c r="E102" i="2"/>
  <c r="G102" i="2" s="1"/>
  <c r="E101" i="2"/>
  <c r="G101" i="2" s="1"/>
  <c r="E100" i="2"/>
  <c r="G100" i="2" s="1"/>
  <c r="E99" i="2"/>
  <c r="G99" i="2" s="1"/>
  <c r="E98" i="2"/>
  <c r="G98" i="2" s="1"/>
  <c r="E97" i="2"/>
  <c r="G97" i="2" s="1"/>
  <c r="E96" i="2"/>
  <c r="G96" i="2" s="1"/>
  <c r="E95" i="2"/>
  <c r="G95" i="2" s="1"/>
  <c r="E94" i="2"/>
  <c r="G94" i="2" s="1"/>
  <c r="E93" i="2"/>
  <c r="G93" i="2" s="1"/>
  <c r="E91" i="2"/>
  <c r="G91" i="2" s="1"/>
  <c r="E90" i="2"/>
  <c r="G90" i="2" s="1"/>
  <c r="E89" i="2"/>
  <c r="G89" i="2" s="1"/>
  <c r="E88" i="2"/>
  <c r="G88" i="2" s="1"/>
  <c r="H88" i="2" s="1"/>
  <c r="E86" i="2"/>
  <c r="G86" i="2" s="1"/>
  <c r="H86" i="2" s="1"/>
  <c r="E85" i="2"/>
  <c r="G85" i="2" s="1"/>
  <c r="E84" i="2"/>
  <c r="G84" i="2" s="1"/>
  <c r="H84" i="2" s="1"/>
  <c r="E83" i="2"/>
  <c r="G83" i="2" s="1"/>
  <c r="H83" i="2" s="1"/>
  <c r="E82" i="2"/>
  <c r="G82" i="2" s="1"/>
  <c r="E81" i="2"/>
  <c r="G81" i="2" s="1"/>
  <c r="E80" i="2"/>
  <c r="G80" i="2" s="1"/>
  <c r="E78" i="2"/>
  <c r="G78" i="2" s="1"/>
  <c r="E77" i="2"/>
  <c r="G77" i="2" s="1"/>
  <c r="E76" i="2"/>
  <c r="G76" i="2" s="1"/>
  <c r="E75" i="2"/>
  <c r="G75" i="2" s="1"/>
  <c r="E74" i="2"/>
  <c r="G74" i="2" s="1"/>
  <c r="E72" i="2"/>
  <c r="G72" i="2" s="1"/>
  <c r="E71" i="2"/>
  <c r="G71" i="2" s="1"/>
  <c r="E70" i="2"/>
  <c r="G70" i="2" s="1"/>
  <c r="E69" i="2"/>
  <c r="G69" i="2" s="1"/>
  <c r="E68" i="2"/>
  <c r="G68" i="2" s="1"/>
  <c r="E67" i="2"/>
  <c r="G67" i="2" s="1"/>
  <c r="E66" i="2"/>
  <c r="G66" i="2" s="1"/>
  <c r="E65" i="2"/>
  <c r="G65" i="2" s="1"/>
  <c r="E64" i="2"/>
  <c r="G64" i="2" s="1"/>
  <c r="E63" i="2"/>
  <c r="G63" i="2" s="1"/>
  <c r="E62" i="2"/>
  <c r="G62" i="2" s="1"/>
  <c r="E61" i="2"/>
  <c r="G61" i="2" s="1"/>
  <c r="E60" i="2"/>
  <c r="G60" i="2" s="1"/>
  <c r="E59" i="2"/>
  <c r="G59" i="2" s="1"/>
  <c r="E58" i="2"/>
  <c r="G58" i="2" s="1"/>
  <c r="E56" i="2"/>
  <c r="G56" i="2" s="1"/>
  <c r="H56" i="2" s="1"/>
  <c r="E55" i="2"/>
  <c r="G55" i="2" s="1"/>
  <c r="E54" i="2"/>
  <c r="G54" i="2" s="1"/>
  <c r="H54" i="2" s="1"/>
  <c r="E53" i="2"/>
  <c r="G53" i="2" s="1"/>
  <c r="H53" i="2" s="1"/>
  <c r="E52" i="2"/>
  <c r="G52" i="2" s="1"/>
  <c r="E51" i="2"/>
  <c r="G51" i="2" s="1"/>
  <c r="E50" i="2"/>
  <c r="G50" i="2" s="1"/>
  <c r="H50" i="2" s="1"/>
  <c r="E49" i="2"/>
  <c r="G49" i="2" s="1"/>
  <c r="H49" i="2" s="1"/>
  <c r="E48" i="2"/>
  <c r="G48" i="2" s="1"/>
  <c r="E47" i="2"/>
  <c r="G47" i="2" s="1"/>
  <c r="E44" i="2"/>
  <c r="G44" i="2" s="1"/>
  <c r="E43" i="2"/>
  <c r="G43" i="2" s="1"/>
  <c r="H43" i="2" s="1"/>
  <c r="E42" i="2"/>
  <c r="G42" i="2" s="1"/>
  <c r="H42" i="2" s="1"/>
  <c r="E41" i="2"/>
  <c r="G41" i="2" s="1"/>
  <c r="E40" i="2"/>
  <c r="G40" i="2" s="1"/>
  <c r="E39" i="2"/>
  <c r="G39" i="2" s="1"/>
  <c r="E38" i="2"/>
  <c r="G38" i="2" s="1"/>
  <c r="H38" i="2" s="1"/>
  <c r="E36" i="2"/>
  <c r="G36" i="2" s="1"/>
  <c r="E35" i="2"/>
  <c r="G35" i="2" s="1"/>
  <c r="E34" i="2"/>
  <c r="G34" i="2" s="1"/>
  <c r="E33" i="2"/>
  <c r="G33" i="2" s="1"/>
  <c r="H33" i="2" s="1"/>
  <c r="E32" i="2"/>
  <c r="G32" i="2" s="1"/>
  <c r="E31" i="2"/>
  <c r="G31" i="2" s="1"/>
  <c r="E30" i="2"/>
  <c r="G30" i="2" s="1"/>
  <c r="E29" i="2"/>
  <c r="G29" i="2" s="1"/>
  <c r="H29" i="2" s="1"/>
  <c r="E28" i="2"/>
  <c r="G28" i="2" s="1"/>
  <c r="E26" i="2"/>
  <c r="G26" i="2" s="1"/>
  <c r="E25" i="2"/>
  <c r="G25" i="2" s="1"/>
  <c r="E24" i="2"/>
  <c r="G24" i="2" s="1"/>
  <c r="H24" i="2" s="1"/>
  <c r="E23" i="2"/>
  <c r="G23" i="2" s="1"/>
  <c r="E22" i="2"/>
  <c r="G22" i="2" s="1"/>
  <c r="E21" i="2"/>
  <c r="G21" i="2" s="1"/>
  <c r="E20" i="2"/>
  <c r="G20" i="2" s="1"/>
  <c r="H20" i="2" s="1"/>
  <c r="E19" i="2"/>
  <c r="G19" i="2" s="1"/>
  <c r="E18" i="2"/>
  <c r="G18" i="2" s="1"/>
  <c r="E17" i="2"/>
  <c r="G17" i="2" s="1"/>
  <c r="E16" i="2"/>
  <c r="G16" i="2" s="1"/>
  <c r="H16" i="2" s="1"/>
  <c r="E15" i="2"/>
  <c r="G15" i="2" s="1"/>
  <c r="E14" i="2"/>
  <c r="G14" i="2" s="1"/>
  <c r="E13" i="2"/>
  <c r="G13" i="2" s="1"/>
  <c r="H13" i="2" s="1"/>
  <c r="E11" i="2"/>
  <c r="G11" i="2" s="1"/>
  <c r="E10" i="2"/>
  <c r="G10" i="2" s="1"/>
  <c r="H10" i="2" s="1"/>
  <c r="E9" i="2"/>
  <c r="G9" i="2" s="1"/>
  <c r="H9" i="2" s="1"/>
  <c r="E8" i="2"/>
  <c r="G8" i="2" s="1"/>
  <c r="H8" i="2" s="1"/>
  <c r="E7" i="2"/>
  <c r="G7" i="2" s="1"/>
  <c r="E6" i="2"/>
  <c r="G6" i="2" s="1"/>
  <c r="H6" i="2" s="1"/>
  <c r="J88" i="2" l="1"/>
  <c r="I88" i="2"/>
  <c r="H19" i="2"/>
  <c r="J19" i="2" s="1"/>
  <c r="H23" i="2"/>
  <c r="J23" i="2" s="1"/>
  <c r="H36" i="2"/>
  <c r="J36" i="2" s="1"/>
  <c r="H51" i="2"/>
  <c r="J51" i="2" s="1"/>
  <c r="H64" i="2"/>
  <c r="I64" i="2" s="1"/>
  <c r="H77" i="2"/>
  <c r="I77" i="2" s="1"/>
  <c r="I86" i="2"/>
  <c r="J106" i="2"/>
  <c r="H7" i="2"/>
  <c r="J7" i="2" s="1"/>
  <c r="H11" i="2"/>
  <c r="J11" i="2" s="1"/>
  <c r="H48" i="2"/>
  <c r="I48" i="2" s="1"/>
  <c r="H52" i="2"/>
  <c r="I52" i="2" s="1"/>
  <c r="H61" i="2"/>
  <c r="I61" i="2" s="1"/>
  <c r="H65" i="2"/>
  <c r="I65" i="2" s="1"/>
  <c r="H69" i="2"/>
  <c r="I69" i="2" s="1"/>
  <c r="H74" i="2"/>
  <c r="I74" i="2" s="1"/>
  <c r="H78" i="2"/>
  <c r="I78" i="2" s="1"/>
  <c r="I83" i="2"/>
  <c r="H91" i="2"/>
  <c r="H95" i="2"/>
  <c r="H99" i="2"/>
  <c r="H102" i="2"/>
  <c r="H104" i="2"/>
  <c r="J104" i="2" s="1"/>
  <c r="H110" i="2"/>
  <c r="J110" i="2" s="1"/>
  <c r="H15" i="2"/>
  <c r="I15" i="2" s="1"/>
  <c r="H28" i="2"/>
  <c r="J28" i="2" s="1"/>
  <c r="H41" i="2"/>
  <c r="J41" i="2" s="1"/>
  <c r="H55" i="2"/>
  <c r="I55" i="2" s="1"/>
  <c r="H68" i="2"/>
  <c r="I68" i="2" s="1"/>
  <c r="H82" i="2"/>
  <c r="I82" i="2" s="1"/>
  <c r="H98" i="2"/>
  <c r="H17" i="2"/>
  <c r="J17" i="2" s="1"/>
  <c r="H21" i="2"/>
  <c r="I21" i="2" s="1"/>
  <c r="H25" i="2"/>
  <c r="J25" i="2" s="1"/>
  <c r="H30" i="2"/>
  <c r="J30" i="2" s="1"/>
  <c r="H34" i="2"/>
  <c r="J34" i="2" s="1"/>
  <c r="H39" i="2"/>
  <c r="I39" i="2" s="1"/>
  <c r="H58" i="2"/>
  <c r="I58" i="2" s="1"/>
  <c r="H62" i="2"/>
  <c r="I62" i="2" s="1"/>
  <c r="H66" i="2"/>
  <c r="I66" i="2" s="1"/>
  <c r="H70" i="2"/>
  <c r="I70" i="2" s="1"/>
  <c r="H75" i="2"/>
  <c r="I75" i="2" s="1"/>
  <c r="H80" i="2"/>
  <c r="I80" i="2" s="1"/>
  <c r="I84" i="2"/>
  <c r="H93" i="2"/>
  <c r="H96" i="2"/>
  <c r="H100" i="2"/>
  <c r="H103" i="2"/>
  <c r="J103" i="2" s="1"/>
  <c r="J107" i="2"/>
  <c r="H32" i="2"/>
  <c r="J32" i="2" s="1"/>
  <c r="H47" i="2"/>
  <c r="J47" i="2" s="1"/>
  <c r="H60" i="2"/>
  <c r="I60" i="2" s="1"/>
  <c r="H72" i="2"/>
  <c r="I72" i="2" s="1"/>
  <c r="H90" i="2"/>
  <c r="H109" i="2"/>
  <c r="J109" i="2" s="1"/>
  <c r="H14" i="2"/>
  <c r="I14" i="2" s="1"/>
  <c r="H18" i="2"/>
  <c r="I18" i="2" s="1"/>
  <c r="H22" i="2"/>
  <c r="J22" i="2" s="1"/>
  <c r="H26" i="2"/>
  <c r="I26" i="2" s="1"/>
  <c r="H31" i="2"/>
  <c r="I31" i="2" s="1"/>
  <c r="H35" i="2"/>
  <c r="I35" i="2" s="1"/>
  <c r="H40" i="2"/>
  <c r="J40" i="2" s="1"/>
  <c r="H44" i="2"/>
  <c r="J44" i="2" s="1"/>
  <c r="H59" i="2"/>
  <c r="I59" i="2" s="1"/>
  <c r="H63" i="2"/>
  <c r="I63" i="2" s="1"/>
  <c r="H67" i="2"/>
  <c r="I67" i="2" s="1"/>
  <c r="H71" i="2"/>
  <c r="I71" i="2" s="1"/>
  <c r="H76" i="2"/>
  <c r="I76" i="2" s="1"/>
  <c r="H81" i="2"/>
  <c r="I81" i="2" s="1"/>
  <c r="H85" i="2"/>
  <c r="I85" i="2" s="1"/>
  <c r="H89" i="2"/>
  <c r="H94" i="2"/>
  <c r="H97" i="2"/>
  <c r="H101" i="2"/>
  <c r="H105" i="2"/>
  <c r="J105" i="2" s="1"/>
  <c r="J108" i="2"/>
  <c r="J42" i="2"/>
  <c r="I42" i="2"/>
  <c r="J53" i="2"/>
  <c r="I53" i="2"/>
  <c r="J56" i="2"/>
  <c r="I56" i="2"/>
  <c r="J49" i="2"/>
  <c r="I49" i="2"/>
  <c r="I19" i="2"/>
  <c r="I36" i="2"/>
  <c r="I20" i="2"/>
  <c r="J20" i="2"/>
  <c r="I33" i="2"/>
  <c r="J33" i="2"/>
  <c r="I43" i="2"/>
  <c r="J43" i="2"/>
  <c r="I54" i="2"/>
  <c r="J54" i="2"/>
  <c r="I10" i="2"/>
  <c r="J10" i="2"/>
  <c r="I24" i="2"/>
  <c r="J24" i="2"/>
  <c r="I38" i="2"/>
  <c r="J38" i="2"/>
  <c r="I50" i="2"/>
  <c r="J50" i="2"/>
  <c r="J6" i="2"/>
  <c r="I6" i="2"/>
  <c r="I9" i="2"/>
  <c r="J9" i="2"/>
  <c r="I16" i="2"/>
  <c r="J16" i="2"/>
  <c r="I29" i="2"/>
  <c r="J29" i="2"/>
  <c r="J13" i="2"/>
  <c r="I13" i="2"/>
  <c r="J8" i="2"/>
  <c r="I8" i="2"/>
  <c r="I44" i="2" l="1"/>
  <c r="I17" i="2"/>
  <c r="J55" i="2"/>
  <c r="I28" i="2"/>
  <c r="I25" i="2"/>
  <c r="J52" i="2"/>
  <c r="J48" i="2"/>
  <c r="I51" i="2"/>
  <c r="J26" i="2"/>
  <c r="J101" i="2"/>
  <c r="I101" i="2"/>
  <c r="J93" i="2"/>
  <c r="I93" i="2"/>
  <c r="J91" i="2"/>
  <c r="I91" i="2"/>
  <c r="J97" i="2"/>
  <c r="I97" i="2"/>
  <c r="J102" i="2"/>
  <c r="I102" i="2"/>
  <c r="J94" i="2"/>
  <c r="I94" i="2"/>
  <c r="J100" i="2"/>
  <c r="I100" i="2"/>
  <c r="J99" i="2"/>
  <c r="I99" i="2"/>
  <c r="J89" i="2"/>
  <c r="I89" i="2"/>
  <c r="J96" i="2"/>
  <c r="I96" i="2"/>
  <c r="J98" i="2"/>
  <c r="I98" i="2"/>
  <c r="J95" i="2"/>
  <c r="I95" i="2"/>
  <c r="J90" i="2"/>
  <c r="I90" i="2"/>
  <c r="J18" i="2"/>
  <c r="I34" i="2"/>
  <c r="I11" i="2"/>
  <c r="I7" i="2"/>
  <c r="I47" i="2"/>
  <c r="I30" i="2"/>
  <c r="J31" i="2"/>
  <c r="J14" i="2"/>
  <c r="I41" i="2"/>
  <c r="I23" i="2"/>
  <c r="J85" i="2"/>
  <c r="J76" i="2"/>
  <c r="J67" i="2"/>
  <c r="J59" i="2"/>
  <c r="I40" i="2"/>
  <c r="I22" i="2"/>
  <c r="J72" i="2"/>
  <c r="J80" i="2"/>
  <c r="J70" i="2"/>
  <c r="J62" i="2"/>
  <c r="J39" i="2"/>
  <c r="J21" i="2"/>
  <c r="J68" i="2"/>
  <c r="J15" i="2"/>
  <c r="J83" i="2"/>
  <c r="J74" i="2"/>
  <c r="J65" i="2"/>
  <c r="J77" i="2"/>
  <c r="J35" i="2"/>
  <c r="I32" i="2"/>
  <c r="J81" i="2"/>
  <c r="J71" i="2"/>
  <c r="J63" i="2"/>
  <c r="J60" i="2"/>
  <c r="J84" i="2"/>
  <c r="J75" i="2"/>
  <c r="J66" i="2"/>
  <c r="J58" i="2"/>
  <c r="J82" i="2"/>
  <c r="J78" i="2"/>
  <c r="J69" i="2"/>
  <c r="J61" i="2"/>
  <c r="J86" i="2"/>
  <c r="J64" i="2"/>
</calcChain>
</file>

<file path=xl/sharedStrings.xml><?xml version="1.0" encoding="utf-8"?>
<sst xmlns="http://schemas.openxmlformats.org/spreadsheetml/2006/main" count="148" uniqueCount="124">
  <si>
    <t>фото</t>
  </si>
  <si>
    <t xml:space="preserve"> </t>
  </si>
  <si>
    <t>длина заготовки</t>
  </si>
  <si>
    <t>стоимость материала</t>
  </si>
  <si>
    <t>стоимость работ</t>
  </si>
  <si>
    <t xml:space="preserve"> цена м.опт5%</t>
  </si>
  <si>
    <t>от</t>
  </si>
  <si>
    <t>цена 10% от 20000р</t>
  </si>
  <si>
    <t>цена магазин</t>
  </si>
  <si>
    <t>себестоимость</t>
  </si>
  <si>
    <t>размер кит</t>
  </si>
  <si>
    <t>улитка</t>
  </si>
  <si>
    <t xml:space="preserve">             </t>
  </si>
  <si>
    <t>Завитки К12</t>
  </si>
  <si>
    <t>Вензель КП10-220-110</t>
  </si>
  <si>
    <t>Завиток 180-110</t>
  </si>
  <si>
    <t>Завиток 220-130</t>
  </si>
  <si>
    <t>Завиток 240-165</t>
  </si>
  <si>
    <t>Завиток 395-230</t>
  </si>
  <si>
    <t>Завиток 435-210</t>
  </si>
  <si>
    <t>Завиток 140х80</t>
  </si>
  <si>
    <t>Вензель К10-140х96</t>
  </si>
  <si>
    <t>Вензель К10-230-150</t>
  </si>
  <si>
    <t>Вензель КП10-400-70</t>
  </si>
  <si>
    <t>Волюта К10-280-100-60</t>
  </si>
  <si>
    <t>Волюта К10-310-100-60</t>
  </si>
  <si>
    <t>Завитки Квадрат 10 или круг  д.12мм(цена одинаковая)</t>
  </si>
  <si>
    <t>Вензеля Кв10   или круг  д.12мм(цена одинаковая)</t>
  </si>
  <si>
    <t>Из  квадрата 12мм или круг диаметром 14мм</t>
  </si>
  <si>
    <t>Волюты КS10   или круг  д.12мм(цена одинаковая)</t>
  </si>
  <si>
    <t>Волюта К10-400-150-80</t>
  </si>
  <si>
    <t>Волюта К10-260х100х100</t>
  </si>
  <si>
    <t>Волюта К10-350-150-80</t>
  </si>
  <si>
    <t>Волюта К10-240х80х80</t>
  </si>
  <si>
    <t>Волюта К10-215-90-50</t>
  </si>
  <si>
    <t>Волюта К10-360-120-60</t>
  </si>
  <si>
    <t>Вензель КП10-300-70</t>
  </si>
  <si>
    <t>Волюта К10-250х100х60</t>
  </si>
  <si>
    <t>Завиток К12-150-80</t>
  </si>
  <si>
    <t>Завиток К12-180-105</t>
  </si>
  <si>
    <t>Завиток К12-180-79</t>
  </si>
  <si>
    <t>Завиток К12-240-170</t>
  </si>
  <si>
    <t>Завиток К12-450-240</t>
  </si>
  <si>
    <t>Завиток К12-535-305</t>
  </si>
  <si>
    <t>Завиток К12-350-205</t>
  </si>
  <si>
    <t>КОЛЬЦА  из квадрата 10 и 12мм</t>
  </si>
  <si>
    <t xml:space="preserve">Кольцо из кв10 Ø110 </t>
  </si>
  <si>
    <t xml:space="preserve">Кольцо из кв10 Ø135 </t>
  </si>
  <si>
    <t xml:space="preserve">Кольцо из кв10 Ø180 </t>
  </si>
  <si>
    <t xml:space="preserve">Кольцо из кв12 Ø250 </t>
  </si>
  <si>
    <t xml:space="preserve">Кольцо из кв12 Ø300 </t>
  </si>
  <si>
    <t xml:space="preserve">Кольцо из кв12 Ø350 </t>
  </si>
  <si>
    <t>Вензеля КВ12 (КОНЦЫ -ГУСИНАЯ ЛАПКА)</t>
  </si>
  <si>
    <t>Волюты  КВ12-(концы гусиная лапка)</t>
  </si>
  <si>
    <t>Вензель К10-125-80</t>
  </si>
  <si>
    <t>Вензель К10-135х90</t>
  </si>
  <si>
    <t>Вензель К10-150х105</t>
  </si>
  <si>
    <t>Вензель К10-160х110</t>
  </si>
  <si>
    <t>Вензель К10-180х125</t>
  </si>
  <si>
    <t>Вензель К10-200-140</t>
  </si>
  <si>
    <t>Вензель К10-280х180</t>
  </si>
  <si>
    <t>Волюта К10-200-100-50</t>
  </si>
  <si>
    <t>Вензель АК10-380-100-60</t>
  </si>
  <si>
    <t>Волюта К10-350-110-110</t>
  </si>
  <si>
    <t>Завиток К12-230-120</t>
  </si>
  <si>
    <t>Завиток К12-270-170</t>
  </si>
  <si>
    <t>Завиток К12-375х300</t>
  </si>
  <si>
    <t>Вензель КС12-125-80</t>
  </si>
  <si>
    <t>Вензель КС12-140-96</t>
  </si>
  <si>
    <t>Вензель КС12-150-100</t>
  </si>
  <si>
    <t>Вензель КС12-160-110</t>
  </si>
  <si>
    <t>Вензель КС12-180-125</t>
  </si>
  <si>
    <t>Вензель КС12-240-150</t>
  </si>
  <si>
    <r>
      <t>Вензель КА12-450-280-145</t>
    </r>
    <r>
      <rPr>
        <b/>
        <sz val="16"/>
        <rFont val="Arial"/>
        <family val="2"/>
        <charset val="204"/>
      </rPr>
      <t xml:space="preserve"> </t>
    </r>
  </si>
  <si>
    <t>Вензель КС12-250-170</t>
  </si>
  <si>
    <t>Волюта К12-220-90-60</t>
  </si>
  <si>
    <t>Волюта К12-260-90-60</t>
  </si>
  <si>
    <t>Волюта К12-300-105-105</t>
  </si>
  <si>
    <t xml:space="preserve"> бьтт ьььььььььььььььььььььььььььььььььььььььььььььььььььььььььььььь                                                                                                                                          ьь                                                                                                                                                          ь                                                                                                                                                                                                                                    ь                                             ь                                                                                                               ь                                                                                                                                                                                                                                      ь                                                                                                                   ь       ь                                                                                               ь      3</t>
  </si>
  <si>
    <t>Вензель К10-170х105</t>
  </si>
  <si>
    <t>Волюта К10-300-110-110</t>
  </si>
  <si>
    <t>Волюта К10-460-150-80</t>
  </si>
  <si>
    <t>Волюта К10-615-230-110</t>
  </si>
  <si>
    <t>Волюта К12-350-120-70</t>
  </si>
  <si>
    <t>95-12</t>
  </si>
  <si>
    <t xml:space="preserve">Кольцо из кв12 Ø195 </t>
  </si>
  <si>
    <t>Кольцо из кв12 Ø140</t>
  </si>
  <si>
    <t>Кольцо из кв12 Ø115</t>
  </si>
  <si>
    <t xml:space="preserve">Кольцо из кв12 Ø130 </t>
  </si>
  <si>
    <t xml:space="preserve">Кольцо из кв8 Ø135 </t>
  </si>
  <si>
    <t>Кольцо из пол.12х6 Ø105</t>
  </si>
  <si>
    <t xml:space="preserve">Кольцо из пол.12х6 Ø130 </t>
  </si>
  <si>
    <t>Кольцо из пол.12х6 Ø185</t>
  </si>
  <si>
    <t>Кольцо из кв8 Ø105</t>
  </si>
  <si>
    <t>Волюта К10-430-130-130</t>
  </si>
  <si>
    <t>Волюта К10-600-160-160</t>
  </si>
  <si>
    <t>Вензель КС15-405-290</t>
  </si>
  <si>
    <t>Волюта К12-360-120-120</t>
  </si>
  <si>
    <t>Волюта К12-300-110-70</t>
  </si>
  <si>
    <t>Волюта К12-400-160-70</t>
  </si>
  <si>
    <t>Волюта К12-400-120-120</t>
  </si>
  <si>
    <t>Волюта К12-240-95-60</t>
  </si>
  <si>
    <t>Волюта К10-400-120-120</t>
  </si>
  <si>
    <t>Волюта К12-460-150-80</t>
  </si>
  <si>
    <t>Вензель КС12-130-90</t>
  </si>
  <si>
    <t>Вензель КС12-170-105</t>
  </si>
  <si>
    <t>Вензель КС12-205-130</t>
  </si>
  <si>
    <r>
      <t>Вензель АК12-380-190-120</t>
    </r>
    <r>
      <rPr>
        <b/>
        <sz val="16"/>
        <rFont val="Arial"/>
        <family val="2"/>
        <charset val="204"/>
      </rPr>
      <t xml:space="preserve"> </t>
    </r>
  </si>
  <si>
    <t>Волюта К12-250-100-100</t>
  </si>
  <si>
    <t>Волюта К12-240-100х100</t>
  </si>
  <si>
    <t>Волюта К12-270-90-60</t>
  </si>
  <si>
    <t>Волюта К12-380-150-150</t>
  </si>
  <si>
    <t>Волюта К12-710-420-130</t>
  </si>
  <si>
    <t>Волюта К12-460х150х150</t>
  </si>
  <si>
    <t>Волюта К12-615-240-110</t>
  </si>
  <si>
    <t>Волюта К12-500-160-80</t>
  </si>
  <si>
    <t>Волюта К12-720-240-240</t>
  </si>
  <si>
    <t>Волюта К12-860-260-140</t>
  </si>
  <si>
    <t>Волюта К12-860-260-260</t>
  </si>
  <si>
    <t>Волюта К12-860-333-140</t>
  </si>
  <si>
    <t>Волюта К12-1095-285-145</t>
  </si>
  <si>
    <t>Мы можем изготовить элементы ковки по вашим размерам,- под заказ  по договорным ценам из круга от 10мм до 16мм, квадрат 14,а так же элементы с окончаниями -листик ,цветок.</t>
  </si>
  <si>
    <t>тел 8-90484-58059</t>
  </si>
  <si>
    <t xml:space="preserve">Прайс -лист из квадратов    от 02.04.2021г.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</si>
</sst>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_₽"/>
    <numFmt numFmtId="165" formatCode="0.00;[Red]0.00"/>
  </numFmts>
  <fonts count="10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2F75B5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Times New Roman"/>
      <family val="1"/>
      <charset val="204"/>
    </font>
    <font>
      <sz val="14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1EFD8"/>
        <bgColor indexed="1"/>
      </patternFill>
    </fill>
    <fill>
      <patternFill patternType="solid">
        <fgColor indexed="5"/>
        <bgColor indexed="1"/>
      </patternFill>
    </fill>
    <fill>
      <patternFill patternType="solid">
        <fgColor indexed="5"/>
        <bgColor indexed="1"/>
      </patternFill>
    </fill>
    <fill>
      <patternFill patternType="solid">
        <fgColor theme="3" tint="0.59999389629810485"/>
        <bgColor indexed="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"/>
      </patternFill>
    </fill>
    <fill>
      <patternFill patternType="solid">
        <fgColor rgb="FFFFFF00"/>
        <bgColor indexed="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1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5">
    <xf numFmtId="0" fontId="0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2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2" fontId="5" fillId="0" borderId="7" xfId="0" applyNumberFormat="1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/>
    <xf numFmtId="2" fontId="5" fillId="0" borderId="12" xfId="0" applyNumberFormat="1" applyFont="1" applyFill="1" applyBorder="1" applyAlignment="1" applyProtection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 wrapText="1"/>
    </xf>
    <xf numFmtId="0" fontId="1" fillId="0" borderId="25" xfId="0" applyNumberFormat="1" applyFont="1" applyFill="1" applyBorder="1" applyAlignment="1" applyProtection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 wrapText="1"/>
    </xf>
    <xf numFmtId="0" fontId="1" fillId="0" borderId="28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2" fontId="5" fillId="0" borderId="5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/>
    </xf>
    <xf numFmtId="0" fontId="2" fillId="6" borderId="1" xfId="0" applyNumberFormat="1" applyFont="1" applyFill="1" applyBorder="1" applyAlignment="1" applyProtection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center" vertical="center"/>
    </xf>
    <xf numFmtId="0" fontId="1" fillId="6" borderId="3" xfId="0" applyNumberFormat="1" applyFont="1" applyFill="1" applyBorder="1" applyAlignment="1" applyProtection="1">
      <alignment horizontal="center" vertical="center"/>
    </xf>
    <xf numFmtId="2" fontId="2" fillId="2" borderId="5" xfId="0" applyNumberFormat="1" applyFont="1" applyFill="1" applyBorder="1" applyAlignment="1" applyProtection="1">
      <alignment horizontal="center" vertical="center" wrapText="1"/>
    </xf>
    <xf numFmtId="2" fontId="5" fillId="0" borderId="24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1" fontId="5" fillId="0" borderId="24" xfId="0" applyNumberFormat="1" applyFont="1" applyFill="1" applyBorder="1" applyAlignment="1" applyProtection="1">
      <alignment horizontal="center" vertical="center"/>
    </xf>
    <xf numFmtId="1" fontId="5" fillId="0" borderId="9" xfId="0" applyNumberFormat="1" applyFont="1" applyFill="1" applyBorder="1" applyAlignment="1" applyProtection="1">
      <alignment horizontal="center" vertical="center"/>
    </xf>
    <xf numFmtId="164" fontId="1" fillId="0" borderId="7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" vertical="center" wrapText="1"/>
    </xf>
    <xf numFmtId="0" fontId="1" fillId="0" borderId="27" xfId="0" applyNumberFormat="1" applyFont="1" applyFill="1" applyBorder="1" applyAlignment="1" applyProtection="1">
      <alignment horizontal="center" vertical="center" wrapText="1"/>
    </xf>
    <xf numFmtId="165" fontId="1" fillId="0" borderId="3" xfId="0" applyNumberFormat="1" applyFont="1" applyFill="1" applyBorder="1" applyAlignment="1" applyProtection="1">
      <alignment horizontal="center" vertical="center"/>
    </xf>
    <xf numFmtId="0" fontId="2" fillId="7" borderId="16" xfId="0" applyNumberFormat="1" applyFont="1" applyFill="1" applyBorder="1" applyAlignment="1" applyProtection="1">
      <alignment horizontal="center" vertical="center" wrapText="1"/>
    </xf>
    <xf numFmtId="2" fontId="1" fillId="7" borderId="5" xfId="0" applyNumberFormat="1" applyFont="1" applyFill="1" applyBorder="1" applyAlignment="1" applyProtection="1">
      <alignment horizontal="center" vertical="center"/>
    </xf>
    <xf numFmtId="0" fontId="1" fillId="7" borderId="3" xfId="0" applyNumberFormat="1" applyFont="1" applyFill="1" applyBorder="1" applyAlignment="1" applyProtection="1">
      <alignment horizontal="center" vertical="center" wrapText="1"/>
    </xf>
    <xf numFmtId="0" fontId="1" fillId="7" borderId="5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2" fontId="2" fillId="8" borderId="12" xfId="0" applyNumberFormat="1" applyFont="1" applyFill="1" applyBorder="1" applyAlignment="1" applyProtection="1">
      <alignment horizontal="center" vertical="center"/>
    </xf>
    <xf numFmtId="1" fontId="5" fillId="9" borderId="24" xfId="0" applyNumberFormat="1" applyFont="1" applyFill="1" applyBorder="1" applyAlignment="1" applyProtection="1">
      <alignment horizontal="center" vertical="center"/>
    </xf>
    <xf numFmtId="2" fontId="2" fillId="8" borderId="3" xfId="0" applyNumberFormat="1" applyFont="1" applyFill="1" applyBorder="1" applyAlignment="1" applyProtection="1">
      <alignment horizontal="center" vertical="center"/>
    </xf>
    <xf numFmtId="2" fontId="2" fillId="8" borderId="4" xfId="0" applyNumberFormat="1" applyFont="1" applyFill="1" applyBorder="1" applyAlignment="1" applyProtection="1">
      <alignment horizontal="center" vertical="center"/>
    </xf>
    <xf numFmtId="2" fontId="2" fillId="8" borderId="11" xfId="0" applyNumberFormat="1" applyFont="1" applyFill="1" applyBorder="1" applyAlignment="1" applyProtection="1">
      <alignment horizontal="center" vertical="center"/>
    </xf>
    <xf numFmtId="2" fontId="9" fillId="10" borderId="12" xfId="0" applyNumberFormat="1" applyFont="1" applyFill="1" applyBorder="1" applyAlignment="1" applyProtection="1">
      <alignment horizontal="center" vertical="center"/>
    </xf>
    <xf numFmtId="1" fontId="5" fillId="6" borderId="24" xfId="0" applyNumberFormat="1" applyFont="1" applyFill="1" applyBorder="1" applyAlignment="1" applyProtection="1">
      <alignment horizontal="center" vertical="center"/>
    </xf>
    <xf numFmtId="1" fontId="2" fillId="8" borderId="12" xfId="0" applyNumberFormat="1" applyFont="1" applyFill="1" applyBorder="1" applyAlignment="1" applyProtection="1">
      <alignment horizontal="center" vertical="center"/>
    </xf>
    <xf numFmtId="0" fontId="1" fillId="11" borderId="25" xfId="0" applyNumberFormat="1" applyFont="1" applyFill="1" applyBorder="1" applyAlignment="1" applyProtection="1">
      <alignment horizontal="center" vertical="center"/>
    </xf>
    <xf numFmtId="2" fontId="1" fillId="11" borderId="25" xfId="0" applyNumberFormat="1" applyFont="1" applyFill="1" applyBorder="1" applyAlignment="1" applyProtection="1">
      <alignment horizontal="center" vertical="center"/>
    </xf>
    <xf numFmtId="2" fontId="1" fillId="11" borderId="26" xfId="0" applyNumberFormat="1" applyFont="1" applyFill="1" applyBorder="1" applyAlignment="1" applyProtection="1">
      <alignment horizontal="center" vertical="center"/>
    </xf>
    <xf numFmtId="2" fontId="1" fillId="11" borderId="1" xfId="0" applyNumberFormat="1" applyFont="1" applyFill="1" applyBorder="1" applyAlignment="1" applyProtection="1">
      <alignment horizontal="center" vertical="center"/>
    </xf>
    <xf numFmtId="0" fontId="1" fillId="11" borderId="24" xfId="0" applyNumberFormat="1" applyFont="1" applyFill="1" applyBorder="1" applyAlignment="1" applyProtection="1">
      <alignment horizontal="left" vertical="center"/>
    </xf>
    <xf numFmtId="0" fontId="2" fillId="4" borderId="18" xfId="0" applyNumberFormat="1" applyFont="1" applyFill="1" applyBorder="1" applyAlignment="1" applyProtection="1">
      <alignment horizontal="center" vertical="center" wrapText="1"/>
    </xf>
    <xf numFmtId="0" fontId="2" fillId="4" borderId="28" xfId="0" applyNumberFormat="1" applyFont="1" applyFill="1" applyBorder="1" applyAlignment="1" applyProtection="1">
      <alignment horizontal="center" vertical="center" wrapText="1"/>
    </xf>
    <xf numFmtId="0" fontId="2" fillId="4" borderId="19" xfId="0" applyNumberFormat="1" applyFont="1" applyFill="1" applyBorder="1" applyAlignment="1" applyProtection="1">
      <alignment horizontal="center" vertical="center" wrapText="1"/>
    </xf>
    <xf numFmtId="0" fontId="2" fillId="4" borderId="20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right" vertical="center" wrapText="1"/>
    </xf>
    <xf numFmtId="0" fontId="1" fillId="0" borderId="17" xfId="0" applyNumberFormat="1" applyFont="1" applyFill="1" applyBorder="1" applyAlignment="1" applyProtection="1">
      <alignment horizontal="right" vertical="center" wrapText="1"/>
    </xf>
    <xf numFmtId="0" fontId="2" fillId="4" borderId="0" xfId="0" applyNumberFormat="1" applyFont="1" applyFill="1" applyBorder="1" applyAlignment="1" applyProtection="1">
      <alignment horizontal="center" vertical="center" wrapText="1"/>
    </xf>
    <xf numFmtId="0" fontId="2" fillId="4" borderId="29" xfId="0" applyNumberFormat="1" applyFont="1" applyFill="1" applyBorder="1" applyAlignment="1" applyProtection="1">
      <alignment horizontal="center" vertical="center" wrapText="1"/>
    </xf>
    <xf numFmtId="0" fontId="2" fillId="5" borderId="24" xfId="0" applyNumberFormat="1" applyFont="1" applyFill="1" applyBorder="1" applyAlignment="1" applyProtection="1">
      <alignment horizontal="center" vertical="center" wrapText="1"/>
    </xf>
    <xf numFmtId="0" fontId="2" fillId="5" borderId="25" xfId="0" applyNumberFormat="1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 wrapText="1"/>
    </xf>
    <xf numFmtId="0" fontId="2" fillId="3" borderId="21" xfId="0" applyNumberFormat="1" applyFont="1" applyFill="1" applyBorder="1" applyAlignment="1" applyProtection="1">
      <alignment horizontal="center" vertical="center" wrapText="1"/>
    </xf>
    <xf numFmtId="0" fontId="2" fillId="3" borderId="22" xfId="0" applyNumberFormat="1" applyFont="1" applyFill="1" applyBorder="1" applyAlignment="1" applyProtection="1">
      <alignment horizontal="center" vertical="center" wrapText="1"/>
    </xf>
    <xf numFmtId="0" fontId="2" fillId="3" borderId="23" xfId="0" applyNumberFormat="1" applyFont="1" applyFill="1" applyBorder="1" applyAlignment="1" applyProtection="1">
      <alignment horizontal="center" vertical="center" wrapText="1"/>
    </xf>
    <xf numFmtId="0" fontId="2" fillId="3" borderId="27" xfId="0" applyNumberFormat="1" applyFont="1" applyFill="1" applyBorder="1" applyAlignment="1" applyProtection="1">
      <alignment horizontal="center" vertical="center" wrapText="1"/>
    </xf>
    <xf numFmtId="0" fontId="2" fillId="4" borderId="21" xfId="0" applyNumberFormat="1" applyFont="1" applyFill="1" applyBorder="1" applyAlignment="1" applyProtection="1">
      <alignment horizontal="center" vertical="center" wrapText="1"/>
    </xf>
    <xf numFmtId="0" fontId="2" fillId="4" borderId="22" xfId="0" applyNumberFormat="1" applyFont="1" applyFill="1" applyBorder="1" applyAlignment="1" applyProtection="1">
      <alignment horizontal="center" vertical="center" wrapText="1"/>
    </xf>
    <xf numFmtId="0" fontId="2" fillId="4" borderId="23" xfId="0" applyNumberFormat="1" applyFont="1" applyFill="1" applyBorder="1" applyAlignment="1" applyProtection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243840</xdr:colOff>
      <xdr:row>12</xdr:row>
      <xdr:rowOff>44237</xdr:rowOff>
    </xdr:from>
    <xdr:to>
      <xdr:col>2</xdr:col>
      <xdr:colOff>1028700</xdr:colOff>
      <xdr:row>12</xdr:row>
      <xdr:rowOff>632882</xdr:rowOff>
    </xdr:to>
    <xdr:pic>
      <xdr:nvPicPr>
        <xdr:cNvPr id="2" name="Рисунок 5">
          <a:extLst>
            <a:ext uri="{FF2B5EF4-FFF2-40B4-BE49-F238E27FC236}">
              <a16:creationId xmlns:a16="http://schemas.microsoft.com/office/drawing/2014/main" id="{A33261C8-889D-493B-B7A3-E473553CC7A7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DMAAAACAAAAXgA5ADMAAAACAAAAuwN7Ay8WAADdkAAAiAQAAGYD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6790" y="11931437"/>
          <a:ext cx="784860" cy="58864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195792</xdr:colOff>
      <xdr:row>27</xdr:row>
      <xdr:rowOff>58208</xdr:rowOff>
    </xdr:from>
    <xdr:to>
      <xdr:col>2</xdr:col>
      <xdr:colOff>967952</xdr:colOff>
      <xdr:row>27</xdr:row>
      <xdr:rowOff>636693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23816A9C-3697-4D27-A11E-230A36391BC1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qQ4YDAAAABAAAAAAAAAAAAAAAAAAAAAAAAAAHgAAAGgAAAAAAAAAAAAAAAAAAAAAAAAAAAAAABAnAAAQJwAAAAAAAAAAAAAAAAAAAAAAAAAAAAAAAAAAAAAAAAAAAAAUAAAAAAAAAMDA/wAAAAAAZAAAADIAAAAAAAAAZAAAAAAAAAB/f38ACgAAACEAAAAuAAAAKgAAAEYAAAACAAAASgA2AEYAAAACAAAA0AOgAysWAACa3QAAwAQAAI8DAA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48742" y="21803783"/>
          <a:ext cx="772160" cy="57848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179917</xdr:colOff>
      <xdr:row>28</xdr:row>
      <xdr:rowOff>69850</xdr:rowOff>
    </xdr:from>
    <xdr:to>
      <xdr:col>2</xdr:col>
      <xdr:colOff>983191</xdr:colOff>
      <xdr:row>28</xdr:row>
      <xdr:rowOff>603250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2BF12822-BE06-4AE5-93B1-6A47138E8930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iPjx2DAAAABAAAAAAAAAAAAAAAAAAAAAAAAAAHgAAAGgAAAAAAAAAAAAAAAAAAAAAAAAAAAAAABAnAAAQJwAAAAAAAAAAAAAAAAAAAAAAAAAAAAAAAAAAAAAAAAAAAAAUAAAAAAAAAMDA/wAAAAAAZAAAADIAAAAAAAAAZAAAAAAAAAB/f38ACgAAACEAAAAuAAAAKgAAAEcAAAACAAAAOwAgAEcAAAACAAAAegNGAw0WAACW4QAAYAQAAEgDAAAAAA=="/>
            </a:ext>
          </a:extLst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>
          <a:off x="4732867" y="22472650"/>
          <a:ext cx="803274" cy="53340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250825</xdr:colOff>
      <xdr:row>32</xdr:row>
      <xdr:rowOff>38100</xdr:rowOff>
    </xdr:from>
    <xdr:to>
      <xdr:col>2</xdr:col>
      <xdr:colOff>993775</xdr:colOff>
      <xdr:row>32</xdr:row>
      <xdr:rowOff>595630</xdr:rowOff>
    </xdr:to>
    <xdr:pic>
      <xdr:nvPicPr>
        <xdr:cNvPr id="5" name="Рисунок 3">
          <a:extLst>
            <a:ext uri="{FF2B5EF4-FFF2-40B4-BE49-F238E27FC236}">
              <a16:creationId xmlns:a16="http://schemas.microsoft.com/office/drawing/2014/main" id="{2DD18FA1-9744-4963-B831-7378D751CDC1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GZ9EADAAAABAAAAAAAAAAAAAAAAAAAAAAAAAAHgAAAGgAAAAAAAAAAAAAAAAAAAAAAAAAAAAAABAnAAAQJwAAAAAAAAAAAAAAAAAAAAAAAAAAAAAAAAAAAAAAAAAAAAAUAAAAAAAAAMDA/wAAAAAAZAAAADIAAAAAAAAAZAAAAAAAAAB/f38ACgAAACEAAAAuAAAAKgAAAEkAAAACAAAASgA2AEkAAAACAAAArwN/AysWAAC76QAAkgQAAG4DAAAAAA=="/>
            </a:ext>
          </a:extLst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03775" y="25069800"/>
          <a:ext cx="742950" cy="55753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289560</xdr:colOff>
      <xdr:row>35</xdr:row>
      <xdr:rowOff>120650</xdr:rowOff>
    </xdr:from>
    <xdr:to>
      <xdr:col>2</xdr:col>
      <xdr:colOff>974725</xdr:colOff>
      <xdr:row>35</xdr:row>
      <xdr:rowOff>635000</xdr:rowOff>
    </xdr:to>
    <xdr:pic>
      <xdr:nvPicPr>
        <xdr:cNvPr id="6" name="Рисунок 10">
          <a:extLst>
            <a:ext uri="{FF2B5EF4-FFF2-40B4-BE49-F238E27FC236}">
              <a16:creationId xmlns:a16="http://schemas.microsoft.com/office/drawing/2014/main" id="{62F6604B-8888-499B-AF93-DA16E33D9FAA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gc3BhDAAAABAAAAAAAAAAAAAAAAAAAAAAAAAAHgAAAGgAAAAAAAAAAAAAAAAAAAAAAAAAAAAAABAnAAAQJwAAAAAAAAAAAAAAAAAAAAAAAAAAAAAAAAAAAAAAAAAAAAAUAAAAAAAAAMDA/wAAAAAAZAAAADIAAAAAAAAAZAAAAAAAAAB/f38ACgAAACEAAAAuAAAAKgAAAEoAAAACAAAASgBMAEoAAAACAAAAbANUA0oWAADG7QAANwQAACoDAAAAAA=="/>
            </a:ext>
          </a:extLst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42510" y="27124025"/>
          <a:ext cx="685165" cy="51435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224366</xdr:colOff>
      <xdr:row>41</xdr:row>
      <xdr:rowOff>100542</xdr:rowOff>
    </xdr:from>
    <xdr:to>
      <xdr:col>2</xdr:col>
      <xdr:colOff>998431</xdr:colOff>
      <xdr:row>41</xdr:row>
      <xdr:rowOff>681567</xdr:rowOff>
    </xdr:to>
    <xdr:pic>
      <xdr:nvPicPr>
        <xdr:cNvPr id="9" name="Рисунок 13">
          <a:extLst>
            <a:ext uri="{FF2B5EF4-FFF2-40B4-BE49-F238E27FC236}">
              <a16:creationId xmlns:a16="http://schemas.microsoft.com/office/drawing/2014/main" id="{C432A141-3191-4171-9199-6B55B3370D30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DV1KKKDAAAABAAAAAAAAAAAAAAAAAAAAAAAAAAHgAAAGgAAAAAAAAAAAAAAAAAAAAAAAAAAAAAABAnAAAQJwAAAAAAAAAAAAAAAAAAAAAAAAAAAAAAAAAAAAAAAAAAAAAUAAAAAAAAAMDA/wAAAAAAZAAAADIAAAAAAAAAZAAAAAAAAAB/f38ACgAAACEAAAAuAAAAKgAAAE4AAAACAAAASgArAE4AAAACAAAA0wOYAxwWAADy/QAAwwQAAJMDAAAAAA=="/>
            </a:ext>
          </a:extLst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21289220">
          <a:off x="4777316" y="32361717"/>
          <a:ext cx="774065" cy="58102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124902</xdr:colOff>
      <xdr:row>30</xdr:row>
      <xdr:rowOff>40149</xdr:rowOff>
    </xdr:from>
    <xdr:to>
      <xdr:col>2</xdr:col>
      <xdr:colOff>1050834</xdr:colOff>
      <xdr:row>30</xdr:row>
      <xdr:rowOff>602124</xdr:rowOff>
    </xdr:to>
    <xdr:pic>
      <xdr:nvPicPr>
        <xdr:cNvPr id="10" name="Рисунок 20">
          <a:extLst>
            <a:ext uri="{FF2B5EF4-FFF2-40B4-BE49-F238E27FC236}">
              <a16:creationId xmlns:a16="http://schemas.microsoft.com/office/drawing/2014/main" id="{CA4B284C-F450-409D-9DD7-AD66F8271EBB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DW////DAAAABAAAAAAAAAAAAAAAAAAAAAAAAAAHgAAAGgAAAAAAAAAAAAAAAAAAAAAAAAAAAAAABAnAAAQJwAAAAAAAAAAAAAAAAAAAAAAAAAAAAAAAAAAAAAAAAAAAAAUAAAAAAAAAMDA/wAAAAAAZAAAADIAAAAAAAAAZAAAAAAAAAB/f38ACgAAACEAAAAuAAAAKgAAAEgAAAACAAAAWQArAEgAAAACAAAAxQN8AxwWAAC/5QAAnAQAAHUDAAAAAA=="/>
            </a:ext>
          </a:extLst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0800000">
          <a:off x="4677852" y="23757399"/>
          <a:ext cx="925932" cy="56197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206375</xdr:colOff>
      <xdr:row>7</xdr:row>
      <xdr:rowOff>46566</xdr:rowOff>
    </xdr:from>
    <xdr:to>
      <xdr:col>2</xdr:col>
      <xdr:colOff>968375</xdr:colOff>
      <xdr:row>7</xdr:row>
      <xdr:rowOff>618066</xdr:rowOff>
    </xdr:to>
    <xdr:pic>
      <xdr:nvPicPr>
        <xdr:cNvPr id="11" name="Рисунок 16">
          <a:extLst>
            <a:ext uri="{FF2B5EF4-FFF2-40B4-BE49-F238E27FC236}">
              <a16:creationId xmlns:a16="http://schemas.microsoft.com/office/drawing/2014/main" id="{D2F6F275-C23E-4D1A-B7C2-B95A289C15DF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DAiSEADAAAABAAAAAAAAAAAAAAAAAAAAAAAAAAHgAAAGgAAAAAAAAAAAAAAAAAAAAAAAAAAAAAABAnAAAQJwAAAAAAAAAAAAAAAAAAAAAAAAAAAAAAAAAAAAAAAAAAAAAUAAAAAAAAAMDA/wAAAAAAZAAAADIAAAAAAAAAZAAAAAAAAAB/f38ACgAAACEAAAAuAAAAKgAAACsAAAACAAAAWQA2ACsAAAACAAAA0wOVAysWAACAcAAAsAQAAIQDAAAAAA=="/>
            </a:ext>
          </a:extLst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59325" y="8647641"/>
          <a:ext cx="762000" cy="57150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237067</xdr:colOff>
      <xdr:row>9</xdr:row>
      <xdr:rowOff>27517</xdr:rowOff>
    </xdr:from>
    <xdr:to>
      <xdr:col>2</xdr:col>
      <xdr:colOff>999702</xdr:colOff>
      <xdr:row>9</xdr:row>
      <xdr:rowOff>599017</xdr:rowOff>
    </xdr:to>
    <xdr:pic>
      <xdr:nvPicPr>
        <xdr:cNvPr id="12" name="Рисунок 23">
          <a:extLst>
            <a:ext uri="{FF2B5EF4-FFF2-40B4-BE49-F238E27FC236}">
              <a16:creationId xmlns:a16="http://schemas.microsoft.com/office/drawing/2014/main" id="{79495A6B-E697-46BC-926A-13F397A5C52F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C02DQADAAAABAAAAAAAAAAAAAAAAAAAAAAAAAAHgAAAGgAAAAAAAAAAAAAAAAAAAAAAAAAAAAAABAnAAAQJwAAAAAAAAAAAAAAAAAAAAAAAAAAAAAAAAAAAAAAAAAAAAAUAAAAAAAAAMDA/wAAAAAAZAAAADIAAAAAAAAAZAAAAAAAAAB/f38ACgAAACEAAAAuAAAAKgAAAC0AAAACAAAAOwBBAC0AAAACAAAAtgOgAzoWAAB4eAAAsQQAAIQDAAAAAA=="/>
            </a:ext>
          </a:extLst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790017" y="9943042"/>
          <a:ext cx="762635" cy="57150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259291</xdr:colOff>
      <xdr:row>10</xdr:row>
      <xdr:rowOff>57150</xdr:rowOff>
    </xdr:from>
    <xdr:to>
      <xdr:col>2</xdr:col>
      <xdr:colOff>1021291</xdr:colOff>
      <xdr:row>10</xdr:row>
      <xdr:rowOff>628650</xdr:rowOff>
    </xdr:to>
    <xdr:pic>
      <xdr:nvPicPr>
        <xdr:cNvPr id="13" name="Рисунок 24">
          <a:extLst>
            <a:ext uri="{FF2B5EF4-FFF2-40B4-BE49-F238E27FC236}">
              <a16:creationId xmlns:a16="http://schemas.microsoft.com/office/drawing/2014/main" id="{662386C4-830B-4349-AF61-846A50B6DF54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D/////DAAAABAAAAAAAAAAAAAAAAAAAAAAAAAAHgAAAGgAAAAAAAAAAAAAAAAAAAAAAAAAAAAAABAnAAAQJwAAAAAAAAAAAAAAAAAAAAAAAAAAAAAAAAAAAAAAAAAAAAAUAAAAAAAAAMDA/wAAAAAAZAAAADIAAAAAAAAAZAAAAAAAAAB/f38ACgAAACEAAAAuAAAAKgAAAC4AAAACAAAAWQA2AC4AAAACAAAA0wOVAysWAAChfAAAsAQAAIQDAAAAAA=="/>
            </a:ext>
          </a:extLst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812241" y="10629900"/>
          <a:ext cx="762000" cy="57150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289560</xdr:colOff>
      <xdr:row>47</xdr:row>
      <xdr:rowOff>79375</xdr:rowOff>
    </xdr:from>
    <xdr:to>
      <xdr:col>2</xdr:col>
      <xdr:colOff>1012825</xdr:colOff>
      <xdr:row>47</xdr:row>
      <xdr:rowOff>622300</xdr:rowOff>
    </xdr:to>
    <xdr:pic>
      <xdr:nvPicPr>
        <xdr:cNvPr id="14" name="Рисунок 27">
          <a:extLst>
            <a:ext uri="{FF2B5EF4-FFF2-40B4-BE49-F238E27FC236}">
              <a16:creationId xmlns:a16="http://schemas.microsoft.com/office/drawing/2014/main" id="{59BC8A92-AF9F-46E3-879B-0CCB66EB37FF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FkAAAACAAAASgBMAFkAAAACAAAAmAN/A0oWAABrKgEAcwQAAFcDAAAAAA=="/>
            </a:ext>
          </a:extLst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842510" y="38360350"/>
          <a:ext cx="723265" cy="54292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227541</xdr:colOff>
      <xdr:row>48</xdr:row>
      <xdr:rowOff>95250</xdr:rowOff>
    </xdr:from>
    <xdr:to>
      <xdr:col>2</xdr:col>
      <xdr:colOff>970491</xdr:colOff>
      <xdr:row>48</xdr:row>
      <xdr:rowOff>563880</xdr:rowOff>
    </xdr:to>
    <xdr:pic>
      <xdr:nvPicPr>
        <xdr:cNvPr id="15" name="Рисунок 28">
          <a:extLst>
            <a:ext uri="{FF2B5EF4-FFF2-40B4-BE49-F238E27FC236}">
              <a16:creationId xmlns:a16="http://schemas.microsoft.com/office/drawing/2014/main" id="{1FF912C6-242A-489E-9BAD-4F0F92BFBC82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FoAAAACAAAAOwA2AFoAAAACAAAAoAN/AysWAABnLgEAkgQAAG4DAAAAAA=="/>
            </a:ext>
          </a:extLst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780491" y="39033450"/>
          <a:ext cx="742950" cy="46863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234950</xdr:colOff>
      <xdr:row>50</xdr:row>
      <xdr:rowOff>27517</xdr:rowOff>
    </xdr:from>
    <xdr:to>
      <xdr:col>2</xdr:col>
      <xdr:colOff>978535</xdr:colOff>
      <xdr:row>50</xdr:row>
      <xdr:rowOff>585047</xdr:rowOff>
    </xdr:to>
    <xdr:pic>
      <xdr:nvPicPr>
        <xdr:cNvPr id="16" name="Рисунок 30">
          <a:extLst>
            <a:ext uri="{FF2B5EF4-FFF2-40B4-BE49-F238E27FC236}">
              <a16:creationId xmlns:a16="http://schemas.microsoft.com/office/drawing/2014/main" id="{733B3073-302E-47F9-879A-984051C948F1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FwAAAACAAAAOwBWAFwAAAACAAAAoAOgA1gWAAB9NgEAkwQAAG4DAAAAAA=="/>
            </a:ext>
          </a:extLst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787900" y="40375417"/>
          <a:ext cx="743585" cy="55753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372533</xdr:colOff>
      <xdr:row>52</xdr:row>
      <xdr:rowOff>46567</xdr:rowOff>
    </xdr:from>
    <xdr:to>
      <xdr:col>2</xdr:col>
      <xdr:colOff>1083733</xdr:colOff>
      <xdr:row>52</xdr:row>
      <xdr:rowOff>579967</xdr:rowOff>
    </xdr:to>
    <xdr:pic>
      <xdr:nvPicPr>
        <xdr:cNvPr id="17" name="Рисунок 31">
          <a:extLst>
            <a:ext uri="{FF2B5EF4-FFF2-40B4-BE49-F238E27FC236}">
              <a16:creationId xmlns:a16="http://schemas.microsoft.com/office/drawing/2014/main" id="{1DB39308-08FE-4259-A446-2E0343148AFF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F0AAAACAAAAWQBWAF0AAAACAAAAmAN8A1gWAACmOgEAYAQAAEgDAAAAAA=="/>
            </a:ext>
          </a:extLst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925483" y="41708917"/>
          <a:ext cx="711200" cy="53340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339725</xdr:colOff>
      <xdr:row>53</xdr:row>
      <xdr:rowOff>58209</xdr:rowOff>
    </xdr:from>
    <xdr:to>
      <xdr:col>2</xdr:col>
      <xdr:colOff>988060</xdr:colOff>
      <xdr:row>53</xdr:row>
      <xdr:rowOff>543984</xdr:rowOff>
    </xdr:to>
    <xdr:pic>
      <xdr:nvPicPr>
        <xdr:cNvPr id="18" name="Рисунок 32">
          <a:extLst>
            <a:ext uri="{FF2B5EF4-FFF2-40B4-BE49-F238E27FC236}">
              <a16:creationId xmlns:a16="http://schemas.microsoft.com/office/drawing/2014/main" id="{AB6B875B-E6F3-4A7D-B803-1217B33A47B5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F4AAAACAAAASgBhAF4AAAACAAAAPwM/A2cWAACiPgEA/QMAAP0CAAAAAA=="/>
            </a:ext>
          </a:extLst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892675" y="42377784"/>
          <a:ext cx="648335" cy="48577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321733</xdr:colOff>
      <xdr:row>54</xdr:row>
      <xdr:rowOff>45509</xdr:rowOff>
    </xdr:from>
    <xdr:to>
      <xdr:col>2</xdr:col>
      <xdr:colOff>1007533</xdr:colOff>
      <xdr:row>54</xdr:row>
      <xdr:rowOff>559859</xdr:rowOff>
    </xdr:to>
    <xdr:pic>
      <xdr:nvPicPr>
        <xdr:cNvPr id="19" name="Рисунок 36">
          <a:extLst>
            <a:ext uri="{FF2B5EF4-FFF2-40B4-BE49-F238E27FC236}">
              <a16:creationId xmlns:a16="http://schemas.microsoft.com/office/drawing/2014/main" id="{9F8B9173-AB95-4EBA-B26D-485AC03F0D12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GMAAAACAAAAaABBAGMAAAACAAAAiQNJAzoWAAD3UgEAOAQAACoDAAAAAA=="/>
            </a:ext>
          </a:extLst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874683" y="43755734"/>
          <a:ext cx="685800" cy="51435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301625</xdr:colOff>
      <xdr:row>55</xdr:row>
      <xdr:rowOff>81491</xdr:rowOff>
    </xdr:from>
    <xdr:to>
      <xdr:col>2</xdr:col>
      <xdr:colOff>1063625</xdr:colOff>
      <xdr:row>55</xdr:row>
      <xdr:rowOff>652991</xdr:rowOff>
    </xdr:to>
    <xdr:pic>
      <xdr:nvPicPr>
        <xdr:cNvPr id="20" name="Рисунок 37">
          <a:extLst>
            <a:ext uri="{FF2B5EF4-FFF2-40B4-BE49-F238E27FC236}">
              <a16:creationId xmlns:a16="http://schemas.microsoft.com/office/drawing/2014/main" id="{A1645310-A01D-42A5-AAC3-15F9F0DF4E66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GQAAAACAAAALQA2AGQAAAACAAAApwOVAysWAADGVgEAsAQAAIQDAAAAAA=="/>
            </a:ext>
          </a:extLst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854575" y="44448941"/>
          <a:ext cx="762000" cy="57150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256116</xdr:colOff>
      <xdr:row>75</xdr:row>
      <xdr:rowOff>52131</xdr:rowOff>
    </xdr:from>
    <xdr:to>
      <xdr:col>2</xdr:col>
      <xdr:colOff>1028700</xdr:colOff>
      <xdr:row>75</xdr:row>
      <xdr:rowOff>631402</xdr:rowOff>
    </xdr:to>
    <xdr:pic>
      <xdr:nvPicPr>
        <xdr:cNvPr id="23" name="Рисунок 43">
          <a:extLst>
            <a:ext uri="{FF2B5EF4-FFF2-40B4-BE49-F238E27FC236}">
              <a16:creationId xmlns:a16="http://schemas.microsoft.com/office/drawing/2014/main" id="{579BD052-0CBF-4E6B-A1E9-1E950A1C4A04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HgAAAACAAAALQBWAHgAAAACAAAAhQOVA1gWAACipwEAgwQAAGIDAAAAAA=="/>
            </a:ext>
          </a:extLst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809066" y="50391756"/>
          <a:ext cx="772584" cy="579271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227542</xdr:colOff>
      <xdr:row>76</xdr:row>
      <xdr:rowOff>62441</xdr:rowOff>
    </xdr:from>
    <xdr:to>
      <xdr:col>2</xdr:col>
      <xdr:colOff>989542</xdr:colOff>
      <xdr:row>76</xdr:row>
      <xdr:rowOff>633941</xdr:rowOff>
    </xdr:to>
    <xdr:pic>
      <xdr:nvPicPr>
        <xdr:cNvPr id="24" name="Рисунок 44">
          <a:extLst>
            <a:ext uri="{FF2B5EF4-FFF2-40B4-BE49-F238E27FC236}">
              <a16:creationId xmlns:a16="http://schemas.microsoft.com/office/drawing/2014/main" id="{E42032C8-C002-4F1C-878D-A31556EFD322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HkAAAACAAAADwA2AHkAAAACAAAAiQOVAysWAACPqwEAsAQAAIQDAAAAAA=="/>
            </a:ext>
          </a:extLst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4780492" y="62860766"/>
          <a:ext cx="762000" cy="57150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207434</xdr:colOff>
      <xdr:row>77</xdr:row>
      <xdr:rowOff>27517</xdr:rowOff>
    </xdr:from>
    <xdr:to>
      <xdr:col>2</xdr:col>
      <xdr:colOff>1026583</xdr:colOff>
      <xdr:row>77</xdr:row>
      <xdr:rowOff>608542</xdr:rowOff>
    </xdr:to>
    <xdr:pic>
      <xdr:nvPicPr>
        <xdr:cNvPr id="25" name="Рисунок 45">
          <a:extLst>
            <a:ext uri="{FF2B5EF4-FFF2-40B4-BE49-F238E27FC236}">
              <a16:creationId xmlns:a16="http://schemas.microsoft.com/office/drawing/2014/main" id="{C626F90C-D5D4-4811-97C5-11459AC3E58B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HoAAAACAAAAOwArAHoAAAACAAAAxQOYAxwWAADHrwEAwwQAAJMDAAAAAA=="/>
            </a:ext>
          </a:extLst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760384" y="63483067"/>
          <a:ext cx="819149" cy="58102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279400</xdr:colOff>
      <xdr:row>81</xdr:row>
      <xdr:rowOff>39159</xdr:rowOff>
    </xdr:from>
    <xdr:to>
      <xdr:col>2</xdr:col>
      <xdr:colOff>1012825</xdr:colOff>
      <xdr:row>81</xdr:row>
      <xdr:rowOff>589069</xdr:rowOff>
    </xdr:to>
    <xdr:pic>
      <xdr:nvPicPr>
        <xdr:cNvPr id="26" name="Рисунок 46">
          <a:extLst>
            <a:ext uri="{FF2B5EF4-FFF2-40B4-BE49-F238E27FC236}">
              <a16:creationId xmlns:a16="http://schemas.microsoft.com/office/drawing/2014/main" id="{CF0A15F3-B5E2-40BD-BB83-DF0498F0F587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HwAAAACAAAALQBBAHwAAAACAAAAhQN/AzoWAADOtwEAgwQAAGIDAAAAAA=="/>
            </a:ext>
          </a:extLst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832350" y="65456859"/>
          <a:ext cx="733425" cy="54991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231352</xdr:colOff>
      <xdr:row>82</xdr:row>
      <xdr:rowOff>57150</xdr:rowOff>
    </xdr:from>
    <xdr:to>
      <xdr:col>2</xdr:col>
      <xdr:colOff>1021292</xdr:colOff>
      <xdr:row>82</xdr:row>
      <xdr:rowOff>650240</xdr:rowOff>
    </xdr:to>
    <xdr:pic>
      <xdr:nvPicPr>
        <xdr:cNvPr id="27" name="Рисунок 47">
          <a:extLst>
            <a:ext uri="{FF2B5EF4-FFF2-40B4-BE49-F238E27FC236}">
              <a16:creationId xmlns:a16="http://schemas.microsoft.com/office/drawing/2014/main" id="{7D7F2FFD-3346-467A-89E6-23A052057C12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H0AAAACAAAAWQAWAH0AAAACAAAA9QOVA/8VAAAGvAEA3AQAAKYDAAAAAA=="/>
            </a:ext>
          </a:extLst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784302" y="66132075"/>
          <a:ext cx="789940" cy="59309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271992</xdr:colOff>
      <xdr:row>83</xdr:row>
      <xdr:rowOff>39158</xdr:rowOff>
    </xdr:from>
    <xdr:to>
      <xdr:col>2</xdr:col>
      <xdr:colOff>1046692</xdr:colOff>
      <xdr:row>83</xdr:row>
      <xdr:rowOff>620183</xdr:rowOff>
    </xdr:to>
    <xdr:pic>
      <xdr:nvPicPr>
        <xdr:cNvPr id="28" name="Рисунок 48">
          <a:extLst>
            <a:ext uri="{FF2B5EF4-FFF2-40B4-BE49-F238E27FC236}">
              <a16:creationId xmlns:a16="http://schemas.microsoft.com/office/drawing/2014/main" id="{80F28FC8-53FF-4126-B065-75A36093CBC0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H4AAAACAAAALQAgAH4AAAACAAAAtgOOAw0WAADkvwEAxAQAAJMDAAAAAA=="/>
            </a:ext>
          </a:extLst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824942" y="66771308"/>
          <a:ext cx="774700" cy="58102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287866</xdr:colOff>
      <xdr:row>85</xdr:row>
      <xdr:rowOff>57150</xdr:rowOff>
    </xdr:from>
    <xdr:to>
      <xdr:col>2</xdr:col>
      <xdr:colOff>1021291</xdr:colOff>
      <xdr:row>85</xdr:row>
      <xdr:rowOff>607060</xdr:rowOff>
    </xdr:to>
    <xdr:pic>
      <xdr:nvPicPr>
        <xdr:cNvPr id="30" name="Рисунок 51">
          <a:extLst>
            <a:ext uri="{FF2B5EF4-FFF2-40B4-BE49-F238E27FC236}">
              <a16:creationId xmlns:a16="http://schemas.microsoft.com/office/drawing/2014/main" id="{2DC1F82D-B813-47FE-A185-5D211D6EEA38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IEAAAACAAAAWQBWAIEAAAACAAAAsgOVA1gWAAAyzAEAgwQAAGIDAAAAAA=="/>
            </a:ext>
          </a:extLst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4840816" y="68856225"/>
          <a:ext cx="733425" cy="54991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228600</xdr:colOff>
      <xdr:row>87</xdr:row>
      <xdr:rowOff>49741</xdr:rowOff>
    </xdr:from>
    <xdr:to>
      <xdr:col>2</xdr:col>
      <xdr:colOff>990600</xdr:colOff>
      <xdr:row>87</xdr:row>
      <xdr:rowOff>621241</xdr:rowOff>
    </xdr:to>
    <xdr:pic>
      <xdr:nvPicPr>
        <xdr:cNvPr id="36" name="Рисунок 66">
          <a:extLst>
            <a:ext uri="{FF2B5EF4-FFF2-40B4-BE49-F238E27FC236}">
              <a16:creationId xmlns:a16="http://schemas.microsoft.com/office/drawing/2014/main" id="{4FAC3373-AC9A-444D-BC63-90358021DACB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JYAAAACAAAALQArAJYAAAACAAAApwOKAxwWAADsIAIAsAQAAIQDAAAAAA=="/>
            </a:ext>
          </a:extLst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4781550" y="73449391"/>
          <a:ext cx="762000" cy="57150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262202</xdr:colOff>
      <xdr:row>88</xdr:row>
      <xdr:rowOff>9523</xdr:rowOff>
    </xdr:from>
    <xdr:to>
      <xdr:col>3</xdr:col>
      <xdr:colOff>11906</xdr:colOff>
      <xdr:row>88</xdr:row>
      <xdr:rowOff>604836</xdr:rowOff>
    </xdr:to>
    <xdr:pic>
      <xdr:nvPicPr>
        <xdr:cNvPr id="37" name="Рисунок 67">
          <a:extLst>
            <a:ext uri="{FF2B5EF4-FFF2-40B4-BE49-F238E27FC236}">
              <a16:creationId xmlns:a16="http://schemas.microsoft.com/office/drawing/2014/main" id="{06BE354D-2D76-4BEE-8DEA-FE3B573FDC5D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JcAAAACAAAAWQALAJcAAAACAAAA9QOKA+8VAAAkJQIA3QQAAKYDAAAAAA=="/>
            </a:ext>
          </a:extLst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815152" y="58978798"/>
          <a:ext cx="997479" cy="595313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268818</xdr:colOff>
      <xdr:row>94</xdr:row>
      <xdr:rowOff>76199</xdr:rowOff>
    </xdr:from>
    <xdr:to>
      <xdr:col>2</xdr:col>
      <xdr:colOff>992083</xdr:colOff>
      <xdr:row>94</xdr:row>
      <xdr:rowOff>619124</xdr:rowOff>
    </xdr:to>
    <xdr:pic>
      <xdr:nvPicPr>
        <xdr:cNvPr id="38" name="Рисунок 70">
          <a:extLst>
            <a:ext uri="{FF2B5EF4-FFF2-40B4-BE49-F238E27FC236}">
              <a16:creationId xmlns:a16="http://schemas.microsoft.com/office/drawing/2014/main" id="{5C2E0BA6-CFCF-4049-B6C3-990DEC033AF0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JoAAAACAAAAdwBBAJoAAAACAAAAxQN0AzoWAABjMQIAcwQAAFcDAAAAAA=="/>
            </a:ext>
          </a:extLst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4821768" y="78143099"/>
          <a:ext cx="723265" cy="54292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218016</xdr:colOff>
      <xdr:row>95</xdr:row>
      <xdr:rowOff>37042</xdr:rowOff>
    </xdr:from>
    <xdr:to>
      <xdr:col>2</xdr:col>
      <xdr:colOff>1005416</xdr:colOff>
      <xdr:row>95</xdr:row>
      <xdr:rowOff>627592</xdr:rowOff>
    </xdr:to>
    <xdr:pic>
      <xdr:nvPicPr>
        <xdr:cNvPr id="39" name="Рисунок 71">
          <a:extLst>
            <a:ext uri="{FF2B5EF4-FFF2-40B4-BE49-F238E27FC236}">
              <a16:creationId xmlns:a16="http://schemas.microsoft.com/office/drawing/2014/main" id="{83348AA1-E77F-4649-AA69-594BF17AE957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JsAAAACAAAASgArAJsAAAACAAAA4gOnAxwWAABBNQIA2AQAAKIDAAAAAA=="/>
            </a:ext>
          </a:extLst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4770966" y="78761167"/>
          <a:ext cx="787400" cy="59055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187324</xdr:colOff>
      <xdr:row>99</xdr:row>
      <xdr:rowOff>68792</xdr:rowOff>
    </xdr:from>
    <xdr:to>
      <xdr:col>2</xdr:col>
      <xdr:colOff>1058333</xdr:colOff>
      <xdr:row>99</xdr:row>
      <xdr:rowOff>582083</xdr:rowOff>
    </xdr:to>
    <xdr:pic>
      <xdr:nvPicPr>
        <xdr:cNvPr id="41" name="Рисунок 74">
          <a:extLst>
            <a:ext uri="{FF2B5EF4-FFF2-40B4-BE49-F238E27FC236}">
              <a16:creationId xmlns:a16="http://schemas.microsoft.com/office/drawing/2014/main" id="{52924C7E-9097-4975-B300-7C73F1A2A4EF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J4AAAACAAAASgAgAJ4AAAACAAAAtgNxAw0WAABiQQIAnAQAAHUDAAAAAA=="/>
            </a:ext>
          </a:extLst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740274" y="81421817"/>
          <a:ext cx="871009" cy="513291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238125</xdr:colOff>
      <xdr:row>100</xdr:row>
      <xdr:rowOff>78317</xdr:rowOff>
    </xdr:from>
    <xdr:to>
      <xdr:col>2</xdr:col>
      <xdr:colOff>1010285</xdr:colOff>
      <xdr:row>101</xdr:row>
      <xdr:rowOff>0</xdr:rowOff>
    </xdr:to>
    <xdr:pic>
      <xdr:nvPicPr>
        <xdr:cNvPr id="42" name="Рисунок 77">
          <a:extLst>
            <a:ext uri="{FF2B5EF4-FFF2-40B4-BE49-F238E27FC236}">
              <a16:creationId xmlns:a16="http://schemas.microsoft.com/office/drawing/2014/main" id="{24693736-7381-4E4C-B27C-BD94B351CBFA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KAAAAACAAAAWQA2AKAAAAACAAAA3gOgAysWAACHSQIAwAQAAI8DAAAAAA=="/>
            </a:ext>
          </a:extLst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4791075" y="82088567"/>
          <a:ext cx="772160" cy="579544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238125</xdr:colOff>
      <xdr:row>102</xdr:row>
      <xdr:rowOff>62441</xdr:rowOff>
    </xdr:from>
    <xdr:to>
      <xdr:col>2</xdr:col>
      <xdr:colOff>1012825</xdr:colOff>
      <xdr:row>102</xdr:row>
      <xdr:rowOff>643466</xdr:rowOff>
    </xdr:to>
    <xdr:pic>
      <xdr:nvPicPr>
        <xdr:cNvPr id="44" name="Рисунок 79">
          <a:extLst>
            <a:ext uri="{FF2B5EF4-FFF2-40B4-BE49-F238E27FC236}">
              <a16:creationId xmlns:a16="http://schemas.microsoft.com/office/drawing/2014/main" id="{A7184370-97A9-4FC3-A3D4-615DED6CCF89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KMAAAACAAAADwA2AKMAAAACAAAAmAOjAysWAABdVQIAxAQAAJMDAAAAAA=="/>
            </a:ext>
          </a:extLst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4791075" y="84044366"/>
          <a:ext cx="774700" cy="58102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132291</xdr:colOff>
      <xdr:row>103</xdr:row>
      <xdr:rowOff>19050</xdr:rowOff>
    </xdr:from>
    <xdr:to>
      <xdr:col>2</xdr:col>
      <xdr:colOff>1121833</xdr:colOff>
      <xdr:row>103</xdr:row>
      <xdr:rowOff>590550</xdr:rowOff>
    </xdr:to>
    <xdr:pic>
      <xdr:nvPicPr>
        <xdr:cNvPr id="47" name="Рисунок 82">
          <a:extLst>
            <a:ext uri="{FF2B5EF4-FFF2-40B4-BE49-F238E27FC236}">
              <a16:creationId xmlns:a16="http://schemas.microsoft.com/office/drawing/2014/main" id="{79EEECB7-646C-4BDB-8A7F-6A9AACBDD1E5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KYAAAACAAAAHgA2AKYAAAACAAAAmAOVAysWAACNYQIAsAQAAIQDAAAAAA=="/>
            </a:ext>
          </a:extLst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4685241" y="85972650"/>
          <a:ext cx="989542" cy="57150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247650</xdr:colOff>
      <xdr:row>104</xdr:row>
      <xdr:rowOff>38100</xdr:rowOff>
    </xdr:from>
    <xdr:to>
      <xdr:col>2</xdr:col>
      <xdr:colOff>1010285</xdr:colOff>
      <xdr:row>104</xdr:row>
      <xdr:rowOff>609600</xdr:rowOff>
    </xdr:to>
    <xdr:pic>
      <xdr:nvPicPr>
        <xdr:cNvPr id="49" name="Рисунок 84">
          <a:extLst>
            <a:ext uri="{FF2B5EF4-FFF2-40B4-BE49-F238E27FC236}">
              <a16:creationId xmlns:a16="http://schemas.microsoft.com/office/drawing/2014/main" id="{C2292AB8-C956-4DBA-AAA6-6D7B4614FC9E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KgAAAACAAAAOwBBAKgAAAACAAAAtgOgAzoWAADBaQIAsQQAAIQDAAAAAA=="/>
            </a:ext>
          </a:extLst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4800600" y="87306150"/>
          <a:ext cx="762635" cy="57150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279400</xdr:colOff>
      <xdr:row>106</xdr:row>
      <xdr:rowOff>48683</xdr:rowOff>
    </xdr:from>
    <xdr:to>
      <xdr:col>2</xdr:col>
      <xdr:colOff>1042035</xdr:colOff>
      <xdr:row>106</xdr:row>
      <xdr:rowOff>620183</xdr:rowOff>
    </xdr:to>
    <xdr:pic>
      <xdr:nvPicPr>
        <xdr:cNvPr id="51" name="Рисунок 87">
          <a:extLst>
            <a:ext uri="{FF2B5EF4-FFF2-40B4-BE49-F238E27FC236}">
              <a16:creationId xmlns:a16="http://schemas.microsoft.com/office/drawing/2014/main" id="{66D74BDF-577C-4CF0-8FC8-54DA0977464A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KsAAAACAAAAOwBBAKsAAAACAAAAtgOgAzoWAADidQIAsQQAAIQDAAAAAA=="/>
            </a:ext>
          </a:extLst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4832350" y="89383658"/>
          <a:ext cx="762635" cy="57150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281517</xdr:colOff>
      <xdr:row>107</xdr:row>
      <xdr:rowOff>38100</xdr:rowOff>
    </xdr:from>
    <xdr:to>
      <xdr:col>2</xdr:col>
      <xdr:colOff>1023832</xdr:colOff>
      <xdr:row>107</xdr:row>
      <xdr:rowOff>594995</xdr:rowOff>
    </xdr:to>
    <xdr:pic>
      <xdr:nvPicPr>
        <xdr:cNvPr id="52" name="Рисунок 88">
          <a:extLst>
            <a:ext uri="{FF2B5EF4-FFF2-40B4-BE49-F238E27FC236}">
              <a16:creationId xmlns:a16="http://schemas.microsoft.com/office/drawing/2014/main" id="{F9A3CC1B-F3D9-4B2A-B1D8-7EB0176DA612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KwAAAACAAAAOwArAKwAAAACAAAAnwN0AxwWAADteQIAkQQAAG0DAAAAAA=="/>
            </a:ext>
          </a:extLst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4834467" y="90030300"/>
          <a:ext cx="742315" cy="55689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307975</xdr:colOff>
      <xdr:row>108</xdr:row>
      <xdr:rowOff>38100</xdr:rowOff>
    </xdr:from>
    <xdr:to>
      <xdr:col>2</xdr:col>
      <xdr:colOff>1044575</xdr:colOff>
      <xdr:row>108</xdr:row>
      <xdr:rowOff>590550</xdr:rowOff>
    </xdr:to>
    <xdr:pic>
      <xdr:nvPicPr>
        <xdr:cNvPr id="53" name="Рисунок 89">
          <a:extLst>
            <a:ext uri="{FF2B5EF4-FFF2-40B4-BE49-F238E27FC236}">
              <a16:creationId xmlns:a16="http://schemas.microsoft.com/office/drawing/2014/main" id="{84913DDB-C90A-413C-AD94-35F16697EAA3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K0AAAACAAAAOwBhAK0AAAACAAAAmAOjA2cWAAD4fQIAiAQAAGYDAAAAAA=="/>
            </a:ext>
          </a:extLst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4860925" y="90687525"/>
          <a:ext cx="736600" cy="55245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227541</xdr:colOff>
      <xdr:row>109</xdr:row>
      <xdr:rowOff>38100</xdr:rowOff>
    </xdr:from>
    <xdr:to>
      <xdr:col>2</xdr:col>
      <xdr:colOff>1002241</xdr:colOff>
      <xdr:row>109</xdr:row>
      <xdr:rowOff>619125</xdr:rowOff>
    </xdr:to>
    <xdr:pic>
      <xdr:nvPicPr>
        <xdr:cNvPr id="54" name="Рисунок 90">
          <a:extLst>
            <a:ext uri="{FF2B5EF4-FFF2-40B4-BE49-F238E27FC236}">
              <a16:creationId xmlns:a16="http://schemas.microsoft.com/office/drawing/2014/main" id="{212B6F42-628B-4E98-B73E-239EFBFA3B43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K4AAAACAAAAOwA2AK4AAAACAAAAxQOjAysWAAADggIAxAQAAJMDAAAAAA=="/>
            </a:ext>
          </a:extLst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4780491" y="91344750"/>
          <a:ext cx="774700" cy="58102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297921</xdr:colOff>
      <xdr:row>62</xdr:row>
      <xdr:rowOff>61912</xdr:rowOff>
    </xdr:from>
    <xdr:to>
      <xdr:col>2</xdr:col>
      <xdr:colOff>1040871</xdr:colOff>
      <xdr:row>62</xdr:row>
      <xdr:rowOff>618807</xdr:rowOff>
    </xdr:to>
    <xdr:pic>
      <xdr:nvPicPr>
        <xdr:cNvPr id="58" name="Рисунок 157">
          <a:extLst>
            <a:ext uri="{FF2B5EF4-FFF2-40B4-BE49-F238E27FC236}">
              <a16:creationId xmlns:a16="http://schemas.microsoft.com/office/drawing/2014/main" id="{4012DB65-385B-4B84-A925-E6FC62871CE6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OAAAAACAAAAOwBBAOAAAAACAAAAnwOKAzoWAAApTAMAkgQAAG0DAAAAAA=="/>
            </a:ext>
          </a:extLst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4850871" y="52316062"/>
          <a:ext cx="742950" cy="55689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321310</xdr:colOff>
      <xdr:row>63</xdr:row>
      <xdr:rowOff>87842</xdr:rowOff>
    </xdr:from>
    <xdr:to>
      <xdr:col>2</xdr:col>
      <xdr:colOff>1057275</xdr:colOff>
      <xdr:row>63</xdr:row>
      <xdr:rowOff>640292</xdr:rowOff>
    </xdr:to>
    <xdr:pic>
      <xdr:nvPicPr>
        <xdr:cNvPr id="59" name="Рисунок 158">
          <a:extLst>
            <a:ext uri="{FF2B5EF4-FFF2-40B4-BE49-F238E27FC236}">
              <a16:creationId xmlns:a16="http://schemas.microsoft.com/office/drawing/2014/main" id="{43C89ED1-0604-4C14-8612-262FC49F613C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OEAAAACAAAAaABMAOEAAAACAAAAxQOOA0oWAABhUAMAhwQAAGYDAAAAAA=="/>
            </a:ext>
          </a:extLst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4874260" y="52999217"/>
          <a:ext cx="735965" cy="55245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260350</xdr:colOff>
      <xdr:row>65</xdr:row>
      <xdr:rowOff>59267</xdr:rowOff>
    </xdr:from>
    <xdr:to>
      <xdr:col>2</xdr:col>
      <xdr:colOff>1012825</xdr:colOff>
      <xdr:row>65</xdr:row>
      <xdr:rowOff>623782</xdr:rowOff>
    </xdr:to>
    <xdr:pic>
      <xdr:nvPicPr>
        <xdr:cNvPr id="60" name="Рисунок 162">
          <a:extLst>
            <a:ext uri="{FF2B5EF4-FFF2-40B4-BE49-F238E27FC236}">
              <a16:creationId xmlns:a16="http://schemas.microsoft.com/office/drawing/2014/main" id="{A644D5D3-9792-486B-989D-3699061449E3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OUAAAACAAAAOwArAOUAAAACAAAAqwN/AxwWAABgYAMAoQQAAHkDAAAAAA=="/>
            </a:ext>
          </a:extLst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4813300" y="55628117"/>
          <a:ext cx="752475" cy="56451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289983</xdr:colOff>
      <xdr:row>67</xdr:row>
      <xdr:rowOff>57150</xdr:rowOff>
    </xdr:from>
    <xdr:to>
      <xdr:col>2</xdr:col>
      <xdr:colOff>1023408</xdr:colOff>
      <xdr:row>67</xdr:row>
      <xdr:rowOff>607060</xdr:rowOff>
    </xdr:to>
    <xdr:pic>
      <xdr:nvPicPr>
        <xdr:cNvPr id="61" name="Рисунок 164">
          <a:extLst>
            <a:ext uri="{FF2B5EF4-FFF2-40B4-BE49-F238E27FC236}">
              <a16:creationId xmlns:a16="http://schemas.microsoft.com/office/drawing/2014/main" id="{3FC842F1-224E-464B-A534-4B62B7E29E86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OcAAAACAAAAWQBBAOcAAAACAAAAsgN/AzoWAACUaAMAgwQAAGIDAAAAAA=="/>
            </a:ext>
          </a:extLst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4842933" y="56940450"/>
          <a:ext cx="733425" cy="54991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280459</xdr:colOff>
      <xdr:row>68</xdr:row>
      <xdr:rowOff>68791</xdr:rowOff>
    </xdr:from>
    <xdr:to>
      <xdr:col>2</xdr:col>
      <xdr:colOff>1032934</xdr:colOff>
      <xdr:row>68</xdr:row>
      <xdr:rowOff>633306</xdr:rowOff>
    </xdr:to>
    <xdr:pic>
      <xdr:nvPicPr>
        <xdr:cNvPr id="62" name="Рисунок 165">
          <a:extLst>
            <a:ext uri="{FF2B5EF4-FFF2-40B4-BE49-F238E27FC236}">
              <a16:creationId xmlns:a16="http://schemas.microsoft.com/office/drawing/2014/main" id="{6B99C7DF-B260-4EB2-ACFD-CD208D256282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OgAAAACAAAASgA2AOgAAAACAAAAugOKAysWAACQbAMAoQQAAHkDAAAAAA=="/>
            </a:ext>
          </a:extLst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4833409" y="57609316"/>
          <a:ext cx="752475" cy="56451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233891</xdr:colOff>
      <xdr:row>5</xdr:row>
      <xdr:rowOff>113241</xdr:rowOff>
    </xdr:from>
    <xdr:to>
      <xdr:col>2</xdr:col>
      <xdr:colOff>934296</xdr:colOff>
      <xdr:row>5</xdr:row>
      <xdr:rowOff>475191</xdr:rowOff>
    </xdr:to>
    <xdr:pic>
      <xdr:nvPicPr>
        <xdr:cNvPr id="70" name="Рисунок 1">
          <a:extLst>
            <a:ext uri="{FF2B5EF4-FFF2-40B4-BE49-F238E27FC236}">
              <a16:creationId xmlns:a16="http://schemas.microsoft.com/office/drawing/2014/main" id="{49672C12-3D90-45EA-8D00-71D6F70F637F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E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CkAAAACAAAAwQBhACkAAAACAAAA9QJ6A2cWAADTaAAATwQAADoCAAAAAA=="/>
            </a:ext>
          </a:extLst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4786841" y="7399866"/>
          <a:ext cx="700405" cy="361950"/>
        </a:xfrm>
        <a:prstGeom prst="rect">
          <a:avLst/>
        </a:prstGeom>
        <a:solidFill>
          <a:srgbClr val="000000"/>
        </a:solidFill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274109</xdr:colOff>
      <xdr:row>22</xdr:row>
      <xdr:rowOff>164041</xdr:rowOff>
    </xdr:from>
    <xdr:to>
      <xdr:col>2</xdr:col>
      <xdr:colOff>1029124</xdr:colOff>
      <xdr:row>22</xdr:row>
      <xdr:rowOff>525991</xdr:rowOff>
    </xdr:to>
    <xdr:pic>
      <xdr:nvPicPr>
        <xdr:cNvPr id="71" name="Рисунок 313" descr="\\2etag_natali\SharedDocs\Фотографии\НА САЙТ\2017\02.2017\23.02.2017\Волюта 04.jpg">
          <a:extLst>
            <a:ext uri="{FF2B5EF4-FFF2-40B4-BE49-F238E27FC236}">
              <a16:creationId xmlns:a16="http://schemas.microsoft.com/office/drawing/2014/main" id="{69A58A97-B231-410C-9666-961B4FA2CCD6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E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EQIAAFQGAAAhAgAA9AUAAAAAAABkAAAAZAAAAAEAAAAXAAAAFAAAAAAAAAAAAAAA/38AAP9/AAAAAAAACQAAAAQAAAAAAAAADAAAABAAAAAAAAAAAAAAAAAAAAAAAAAAHgAAAGgAAAAAAAAAAAAAAAAAAAAAAAAAAAAAABAnAAAQJwAAAAAAAAAAAAAAAAAAAAAAAAAAAAAAAAAAAAAAAAAAAAAUAAAAAAAAAMDA/wAAAAAAZAAAADIAAAAAAAAAZAAAAAAAAAB/f38ACgAAACEAAAAuAAAAKgAAADoAAAACAAAA7QBBADoAAAACAAAAIQOYAzoWAAC7rQAApQQAADoCAAAAAA=="/>
            </a:ext>
          </a:extLst>
        </xdr:cNvPicPr>
      </xdr:nvPicPr>
      <xdr:blipFill>
        <a:blip xmlns:r="http://schemas.openxmlformats.org/officeDocument/2006/relationships" r:embed="rId37"/>
        <a:srcRect l="5290" t="16200" r="5450" b="15240"/>
        <a:stretch>
          <a:fillRect/>
        </a:stretch>
      </xdr:blipFill>
      <xdr:spPr>
        <a:xfrm>
          <a:off x="4827059" y="18623491"/>
          <a:ext cx="755015" cy="361950"/>
        </a:xfrm>
        <a:prstGeom prst="rect">
          <a:avLst/>
        </a:prstGeom>
        <a:solidFill>
          <a:srgbClr val="000000"/>
        </a:solidFill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285750</xdr:colOff>
      <xdr:row>23</xdr:row>
      <xdr:rowOff>204258</xdr:rowOff>
    </xdr:from>
    <xdr:to>
      <xdr:col>2</xdr:col>
      <xdr:colOff>1019175</xdr:colOff>
      <xdr:row>23</xdr:row>
      <xdr:rowOff>518583</xdr:rowOff>
    </xdr:to>
    <xdr:pic>
      <xdr:nvPicPr>
        <xdr:cNvPr id="72" name="Рисунок 3">
          <a:extLst>
            <a:ext uri="{FF2B5EF4-FFF2-40B4-BE49-F238E27FC236}">
              <a16:creationId xmlns:a16="http://schemas.microsoft.com/office/drawing/2014/main" id="{6B4B84FD-1E37-48BE-A6D9-416B285516BE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E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DsAAAACAAAACwErADsAAAACAAAA9QJqAxwWAADksQAAgwQAAO8BAAAAAA=="/>
            </a:ext>
          </a:extLst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4838700" y="19320933"/>
          <a:ext cx="733425" cy="314325"/>
        </a:xfrm>
        <a:prstGeom prst="rect">
          <a:avLst/>
        </a:prstGeom>
        <a:solidFill>
          <a:srgbClr val="000000"/>
        </a:solidFill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125941</xdr:colOff>
      <xdr:row>54</xdr:row>
      <xdr:rowOff>0</xdr:rowOff>
    </xdr:from>
    <xdr:to>
      <xdr:col>2</xdr:col>
      <xdr:colOff>1100666</xdr:colOff>
      <xdr:row>54</xdr:row>
      <xdr:rowOff>0</xdr:rowOff>
    </xdr:to>
    <xdr:pic>
      <xdr:nvPicPr>
        <xdr:cNvPr id="73" name="Рисунок 376">
          <a:extLst>
            <a:ext uri="{FF2B5EF4-FFF2-40B4-BE49-F238E27FC236}">
              <a16:creationId xmlns:a16="http://schemas.microsoft.com/office/drawing/2014/main" id="{A1751481-16C1-41E9-A78E-5468E720FB7F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F8AAAACAAAAhgB3AF8AAAACAAAAegNUA4UWAADpQgEA/AMAAP0CAAAAAA=="/>
            </a:ext>
          </a:extLst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678891" y="43029718"/>
          <a:ext cx="974725" cy="680509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243840</xdr:colOff>
      <xdr:row>20</xdr:row>
      <xdr:rowOff>15240</xdr:rowOff>
    </xdr:from>
    <xdr:to>
      <xdr:col>2</xdr:col>
      <xdr:colOff>1057910</xdr:colOff>
      <xdr:row>20</xdr:row>
      <xdr:rowOff>638175</xdr:rowOff>
    </xdr:to>
    <xdr:pic>
      <xdr:nvPicPr>
        <xdr:cNvPr id="83" name="Картинка1">
          <a:extLst>
            <a:ext uri="{FF2B5EF4-FFF2-40B4-BE49-F238E27FC236}">
              <a16:creationId xmlns:a16="http://schemas.microsoft.com/office/drawing/2014/main" id="{8203A1E3-9119-473C-A789-AA79C1AD1F11}"/>
            </a:ext>
          </a:extLst>
        </xdr:cNvPr>
        <xdr:cNvPicPr>
          <a:extLst>
            <a:ext uri="smNativeData">
              <pm:smNativeData xmlns="" xmlns:pm="pm" val="SMDATA_12_zLOPWxMAAAAlAAAAEQAAAI8B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XAAAAFAAAAAAAAAAAAAAA/38AAP9/AAAAAAAACQAAAAQAAAAAAAAADAAAABAAAAAAAAAAAAAAAAAAAAAAAAAAHgAAAGgAAAAAAAAAAAAAAAAAAAAAAAAAAAAAABAnAAAQJwAAAAAAAAAAAAAAAAAAAAAAAAAAAAAAAAAAAAAAAAAAAAAUAAAAAAAAAMDA/wAAAAAAZAAAADIAAAAAAAAAZAAAAAAAAAB/f38ACgAAACEAAAAuAAAAKgAAADQAAAACAAAANQAuADUAAAACAAAAAADIAyAWAAC/lAAAAgUAANUDAAAAAA=="/>
            </a:ext>
          </a:extLst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796790" y="17160240"/>
          <a:ext cx="814070" cy="622935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185843</xdr:colOff>
      <xdr:row>80</xdr:row>
      <xdr:rowOff>27728</xdr:rowOff>
    </xdr:from>
    <xdr:to>
      <xdr:col>2</xdr:col>
      <xdr:colOff>1057063</xdr:colOff>
      <xdr:row>81</xdr:row>
      <xdr:rowOff>3387</xdr:rowOff>
    </xdr:to>
    <xdr:pic>
      <xdr:nvPicPr>
        <xdr:cNvPr id="85" name="Картинка4">
          <a:extLst>
            <a:ext uri="{FF2B5EF4-FFF2-40B4-BE49-F238E27FC236}">
              <a16:creationId xmlns:a16="http://schemas.microsoft.com/office/drawing/2014/main" id="{89C032C0-0D1D-4A90-831B-6E8C174C0558}"/>
            </a:ext>
          </a:extLst>
        </xdr:cNvPr>
        <xdr:cNvPicPr>
          <a:extLst>
            <a:ext uri="smNativeData">
              <pm:smNativeData xmlns="" xmlns:pm="pm" val="SMDATA_12_zLOPWxMAAAAlAAAAEQAAAI8B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XAAAAFAAAAAAAAAAAAAAA/38AAP9/AAAAAAAACQAAAAQAAAAAAAAADAAAABAAAAAAAAAAAAAAAAAAAAAAAAAAHgAAAGgAAAAAAAAAAAAAAAAAAAAAAAAAAAAAABAnAAAQJwAAAAAAAAAAAAAAAAAAAAAAAAAAAAAAAAAAAAAAAAAAAAAUAAAAAAAAAMDA/wAAAAAAZAAAADIAAAAAAAAAZAAAAAAAAAB/f38ACgAAACEAAAAuAAAAKgAAAHsAAAACAAAAGwATAHsAAAACAAAA8wPtA/oVAACxswEAXAUAAOMDAAAAAA=="/>
            </a:ext>
          </a:extLst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4738793" y="64797728"/>
          <a:ext cx="871220" cy="623359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217594</xdr:colOff>
      <xdr:row>101</xdr:row>
      <xdr:rowOff>25400</xdr:rowOff>
    </xdr:from>
    <xdr:to>
      <xdr:col>2</xdr:col>
      <xdr:colOff>1088814</xdr:colOff>
      <xdr:row>101</xdr:row>
      <xdr:rowOff>648970</xdr:rowOff>
    </xdr:to>
    <xdr:pic>
      <xdr:nvPicPr>
        <xdr:cNvPr id="86" name="Картинка5">
          <a:extLst>
            <a:ext uri="{FF2B5EF4-FFF2-40B4-BE49-F238E27FC236}">
              <a16:creationId xmlns:a16="http://schemas.microsoft.com/office/drawing/2014/main" id="{FB3B1517-B947-47F9-8678-42ED9D51CFDD}"/>
            </a:ext>
          </a:extLst>
        </xdr:cNvPr>
        <xdr:cNvPicPr>
          <a:extLst>
            <a:ext uri="smNativeData">
              <pm:smNativeData xmlns="" xmlns:pm="pm" val="SMDATA_12_zLOPWxMAAAAlAAAAEQAAAI8B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XAAAAFAAAAAAAAAAAAAAA/38AAP9/AAAAAAAACQAAAAQAAAAAAAAADAAAABAAAAAAAAAAAAAAAAAAAAAAAAAAHgAAAGgAAAAAAAAAAAAAAAAAAAAAAAAAAAAAABAnAAAQJwAAAAAAAAAAAAAAAAAAAAAAAAAAAAAAAAAAAAAAAAAAAAAUAAAAAAAAAMDA/wAAAAAAZAAAADIAAAAAAAAAZAAAAAAAAAB/f38ACgAAACEAAAAuAAAAKgAAAKIAAAACAAAAKAATAKIAAAACAAAA8wPtA/oVAABrUQIAXAUAANYDAAAAAA=="/>
            </a:ext>
          </a:extLst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4770544" y="83350100"/>
          <a:ext cx="871220" cy="62357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120015</xdr:colOff>
      <xdr:row>8</xdr:row>
      <xdr:rowOff>34925</xdr:rowOff>
    </xdr:from>
    <xdr:to>
      <xdr:col>2</xdr:col>
      <xdr:colOff>965835</xdr:colOff>
      <xdr:row>8</xdr:row>
      <xdr:rowOff>649605</xdr:rowOff>
    </xdr:to>
    <xdr:pic>
      <xdr:nvPicPr>
        <xdr:cNvPr id="87" name="Картинка6">
          <a:extLst>
            <a:ext uri="{FF2B5EF4-FFF2-40B4-BE49-F238E27FC236}">
              <a16:creationId xmlns:a16="http://schemas.microsoft.com/office/drawing/2014/main" id="{3FD5859F-CB1E-414A-9C17-287FACB93170}"/>
            </a:ext>
          </a:extLst>
        </xdr:cNvPr>
        <xdr:cNvPicPr>
          <a:extLst>
            <a:ext uri="smNativeData">
              <pm:smNativeData xmlns="" xmlns:pm="pm" val="SMDATA_12_zLOPWxMAAAAlAAAAEQAAAI8B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XAAAAFAAAAAAAAAAAAAAA/38AAP9/AAAAAAAACQAAAAQAAAAAAAAADAAAABAAAAAAAAAAAAAAAAAAAAAAAAAAHgAAAGgAAAAAAAAAAAAAAAAAAAAAAAAAAAAAABAnAAAQJwAAAAAAAAAAAAAAAAAAAAAAAAAAAAAAAAAAAAAAAAAAAAAUAAAAAAAAAMDA/wAAAAAAZAAAADIAAAAAAAAAZAAAAAAAAAB/f38ACgAAACEAAAAuAAAAKgAAACwAAAACAAAANgAcACwAAAACAAAA9APaAwcWAABodAAANAUAAMgDAAAAAA=="/>
            </a:ext>
          </a:extLst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4672965" y="9293225"/>
          <a:ext cx="845820" cy="61468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2</xdr:col>
      <xdr:colOff>149956</xdr:colOff>
      <xdr:row>24</xdr:row>
      <xdr:rowOff>123825</xdr:rowOff>
    </xdr:from>
    <xdr:to>
      <xdr:col>2</xdr:col>
      <xdr:colOff>1190625</xdr:colOff>
      <xdr:row>24</xdr:row>
      <xdr:rowOff>476251</xdr:rowOff>
    </xdr:to>
    <xdr:pic>
      <xdr:nvPicPr>
        <xdr:cNvPr id="88" name="Рисунок 87">
          <a:extLst>
            <a:ext uri="{FF2B5EF4-FFF2-40B4-BE49-F238E27FC236}">
              <a16:creationId xmlns:a16="http://schemas.microsoft.com/office/drawing/2014/main" id="{1EAD2B92-3F50-4CC2-B809-CFFCE1C12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2906" y="19897725"/>
          <a:ext cx="1040669" cy="352426"/>
        </a:xfrm>
        <a:prstGeom prst="rect">
          <a:avLst/>
        </a:prstGeom>
      </xdr:spPr>
    </xdr:pic>
    <xdr:clientData/>
  </xdr:twoCellAnchor>
  <xdr:twoCellAnchor>
    <xdr:from>
      <xdr:col>2</xdr:col>
      <xdr:colOff>250031</xdr:colOff>
      <xdr:row>64</xdr:row>
      <xdr:rowOff>71437</xdr:rowOff>
    </xdr:from>
    <xdr:to>
      <xdr:col>2</xdr:col>
      <xdr:colOff>985996</xdr:colOff>
      <xdr:row>64</xdr:row>
      <xdr:rowOff>623887</xdr:rowOff>
    </xdr:to>
    <xdr:pic>
      <xdr:nvPicPr>
        <xdr:cNvPr id="103" name="Рисунок 158">
          <a:extLst>
            <a:ext uri="{FF2B5EF4-FFF2-40B4-BE49-F238E27FC236}">
              <a16:creationId xmlns:a16="http://schemas.microsoft.com/office/drawing/2014/main" id="{5AAB9045-E7D3-47EF-85CE-95472A36FDC6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OEAAAACAAAAaABMAOEAAAACAAAAxQOOA0oWAABhUAMAhwQAAGYDAAAAAA=="/>
            </a:ext>
          </a:extLst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4802981" y="53640037"/>
          <a:ext cx="735965" cy="55245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309562</xdr:colOff>
      <xdr:row>66</xdr:row>
      <xdr:rowOff>71437</xdr:rowOff>
    </xdr:from>
    <xdr:to>
      <xdr:col>2</xdr:col>
      <xdr:colOff>1045527</xdr:colOff>
      <xdr:row>66</xdr:row>
      <xdr:rowOff>623887</xdr:rowOff>
    </xdr:to>
    <xdr:pic>
      <xdr:nvPicPr>
        <xdr:cNvPr id="106" name="Рисунок 158">
          <a:extLst>
            <a:ext uri="{FF2B5EF4-FFF2-40B4-BE49-F238E27FC236}">
              <a16:creationId xmlns:a16="http://schemas.microsoft.com/office/drawing/2014/main" id="{FA24F822-A2C6-4D1B-85A3-1266C243319A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OEAAAACAAAAaABMAOEAAAACAAAAxQOOA0oWAABhUAMAhwQAAGYDAAAAAA=="/>
            </a:ext>
          </a:extLst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4862512" y="56297512"/>
          <a:ext cx="735965" cy="55245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127000</xdr:colOff>
      <xdr:row>29</xdr:row>
      <xdr:rowOff>47625</xdr:rowOff>
    </xdr:from>
    <xdr:to>
      <xdr:col>2</xdr:col>
      <xdr:colOff>1052932</xdr:colOff>
      <xdr:row>29</xdr:row>
      <xdr:rowOff>609600</xdr:rowOff>
    </xdr:to>
    <xdr:pic>
      <xdr:nvPicPr>
        <xdr:cNvPr id="107" name="Рисунок 20">
          <a:extLst>
            <a:ext uri="{FF2B5EF4-FFF2-40B4-BE49-F238E27FC236}">
              <a16:creationId xmlns:a16="http://schemas.microsoft.com/office/drawing/2014/main" id="{50D72B5B-7CB7-400B-976A-C60099A3C569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DW////DAAAABAAAAAAAAAAAAAAAAAAAAAAAAAAHgAAAGgAAAAAAAAAAAAAAAAAAAAAAAAAAAAAABAnAAAQJwAAAAAAAAAAAAAAAAAAAAAAAAAAAAAAAAAAAAAAAAAAAAAUAAAAAAAAAMDA/wAAAAAAZAAAADIAAAAAAAAAZAAAAAAAAAB/f38ACgAAACEAAAAuAAAAKgAAAEgAAAACAAAAWQArAEgAAAACAAAAxQN8AxwWAAC/5QAAnAQAAHUDAAAAAA=="/>
            </a:ext>
          </a:extLst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0800000">
          <a:off x="4679950" y="23107650"/>
          <a:ext cx="925932" cy="56197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238125</xdr:colOff>
      <xdr:row>33</xdr:row>
      <xdr:rowOff>31750</xdr:rowOff>
    </xdr:from>
    <xdr:to>
      <xdr:col>2</xdr:col>
      <xdr:colOff>1041399</xdr:colOff>
      <xdr:row>33</xdr:row>
      <xdr:rowOff>565150</xdr:rowOff>
    </xdr:to>
    <xdr:pic>
      <xdr:nvPicPr>
        <xdr:cNvPr id="108" name="Рисунок 2">
          <a:extLst>
            <a:ext uri="{FF2B5EF4-FFF2-40B4-BE49-F238E27FC236}">
              <a16:creationId xmlns:a16="http://schemas.microsoft.com/office/drawing/2014/main" id="{2E06A304-E488-4184-B754-BA80B19A6F48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iPjx2DAAAABAAAAAAAAAAAAAAAAAAAAAAAAAAHgAAAGgAAAAAAAAAAAAAAAAAAAAAAAAAAAAAABAnAAAQJwAAAAAAAAAAAAAAAAAAAAAAAAAAAAAAAAAAAAAAAAAAAAAUAAAAAAAAAMDA/wAAAAAAZAAAADIAAAAAAAAAZAAAAAAAAAB/f38ACgAAACEAAAAuAAAAKgAAAEcAAAACAAAAOwAgAEcAAAACAAAAegNGAw0WAACW4QAAYAQAAEgDAAAAAA=="/>
            </a:ext>
          </a:extLst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>
          <a:off x="4791075" y="25720675"/>
          <a:ext cx="803274" cy="53340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213179</xdr:colOff>
      <xdr:row>90</xdr:row>
      <xdr:rowOff>81644</xdr:rowOff>
    </xdr:from>
    <xdr:to>
      <xdr:col>2</xdr:col>
      <xdr:colOff>1210658</xdr:colOff>
      <xdr:row>90</xdr:row>
      <xdr:rowOff>606653</xdr:rowOff>
    </xdr:to>
    <xdr:pic>
      <xdr:nvPicPr>
        <xdr:cNvPr id="110" name="Рисунок 67">
          <a:extLst>
            <a:ext uri="{FF2B5EF4-FFF2-40B4-BE49-F238E27FC236}">
              <a16:creationId xmlns:a16="http://schemas.microsoft.com/office/drawing/2014/main" id="{38D40593-7C37-4C66-A726-C3558BB45F06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JcAAAACAAAAWQALAJcAAAACAAAA9QOKA+8VAAAkJQIA3QQAAKYDAAAAAA=="/>
            </a:ext>
          </a:extLst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766129" y="75519644"/>
          <a:ext cx="997479" cy="525009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301625</xdr:colOff>
      <xdr:row>92</xdr:row>
      <xdr:rowOff>31750</xdr:rowOff>
    </xdr:from>
    <xdr:to>
      <xdr:col>2</xdr:col>
      <xdr:colOff>1024890</xdr:colOff>
      <xdr:row>92</xdr:row>
      <xdr:rowOff>574675</xdr:rowOff>
    </xdr:to>
    <xdr:pic>
      <xdr:nvPicPr>
        <xdr:cNvPr id="111" name="Рисунок 73">
          <a:extLst>
            <a:ext uri="{FF2B5EF4-FFF2-40B4-BE49-F238E27FC236}">
              <a16:creationId xmlns:a16="http://schemas.microsoft.com/office/drawing/2014/main" id="{98378F8E-2C7A-48DD-981D-3AD6325AE288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J0AAAACAAAAOwBMAJ0AAAACAAAAiQN/A0oWAABIPQIAcwQAAFcDAAAAAA=="/>
            </a:ext>
          </a:extLst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54575" y="76126975"/>
          <a:ext cx="723265" cy="54292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269875</xdr:colOff>
      <xdr:row>46</xdr:row>
      <xdr:rowOff>0</xdr:rowOff>
    </xdr:from>
    <xdr:to>
      <xdr:col>2</xdr:col>
      <xdr:colOff>1031875</xdr:colOff>
      <xdr:row>46</xdr:row>
      <xdr:rowOff>571500</xdr:rowOff>
    </xdr:to>
    <xdr:pic>
      <xdr:nvPicPr>
        <xdr:cNvPr id="112" name="Рисунок 26">
          <a:extLst>
            <a:ext uri="{FF2B5EF4-FFF2-40B4-BE49-F238E27FC236}">
              <a16:creationId xmlns:a16="http://schemas.microsoft.com/office/drawing/2014/main" id="{7886EAFE-2FCD-4929-8180-FDED5011BBB7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FgAAAACAAAASgA2AFgAAAACAAAAxQOVAysWAABgJgEAsAQAAIQDAAAAAA=="/>
            </a:ext>
          </a:extLst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4822825" y="37623750"/>
          <a:ext cx="762000" cy="57150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254000</xdr:colOff>
      <xdr:row>49</xdr:row>
      <xdr:rowOff>158750</xdr:rowOff>
    </xdr:from>
    <xdr:to>
      <xdr:col>2</xdr:col>
      <xdr:colOff>902335</xdr:colOff>
      <xdr:row>49</xdr:row>
      <xdr:rowOff>644525</xdr:rowOff>
    </xdr:to>
    <xdr:pic>
      <xdr:nvPicPr>
        <xdr:cNvPr id="113" name="Рисунок 32">
          <a:extLst>
            <a:ext uri="{FF2B5EF4-FFF2-40B4-BE49-F238E27FC236}">
              <a16:creationId xmlns:a16="http://schemas.microsoft.com/office/drawing/2014/main" id="{F46BD434-CF01-4110-B768-1776046037A7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F4AAAACAAAASgBhAF4AAAACAAAAPwM/A2cWAACiPgEA/QMAAP0CAAAAAA=="/>
            </a:ext>
          </a:extLst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806950" y="39754175"/>
          <a:ext cx="648335" cy="48577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222251</xdr:colOff>
      <xdr:row>51</xdr:row>
      <xdr:rowOff>17376</xdr:rowOff>
    </xdr:from>
    <xdr:to>
      <xdr:col>2</xdr:col>
      <xdr:colOff>1047751</xdr:colOff>
      <xdr:row>51</xdr:row>
      <xdr:rowOff>593702</xdr:rowOff>
    </xdr:to>
    <xdr:pic>
      <xdr:nvPicPr>
        <xdr:cNvPr id="114" name="Рисунок 376">
          <a:extLst>
            <a:ext uri="{FF2B5EF4-FFF2-40B4-BE49-F238E27FC236}">
              <a16:creationId xmlns:a16="http://schemas.microsoft.com/office/drawing/2014/main" id="{FC8973AA-C9AD-4F48-B597-B2CB51DC1972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F8AAAACAAAAhgB3AF8AAAACAAAAegNUA4UWAADpQgEA/AMAAP0CAAAAAA=="/>
            </a:ext>
          </a:extLst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775201" y="41022501"/>
          <a:ext cx="825500" cy="576326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238125</xdr:colOff>
      <xdr:row>6</xdr:row>
      <xdr:rowOff>63500</xdr:rowOff>
    </xdr:from>
    <xdr:to>
      <xdr:col>2</xdr:col>
      <xdr:colOff>1000125</xdr:colOff>
      <xdr:row>6</xdr:row>
      <xdr:rowOff>635000</xdr:rowOff>
    </xdr:to>
    <xdr:pic>
      <xdr:nvPicPr>
        <xdr:cNvPr id="115" name="Рисунок 21">
          <a:extLst>
            <a:ext uri="{FF2B5EF4-FFF2-40B4-BE49-F238E27FC236}">
              <a16:creationId xmlns:a16="http://schemas.microsoft.com/office/drawing/2014/main" id="{0EF78B32-9FCC-4F0B-9CA3-7FF1B7FF9B84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BAAAADAAAABAAAAAAAAAAAAAAAAAAAAAAAAAAHgAAAGgAAAAAAAAAAAAAAAAAAAAAAAAAAAAAABAnAAAQJwAAAAAAAAAAAAAAAAAAAAAAAAAAAAAAAAAAAAAAAAAAAAAUAAAAAAAAAMDA/wAAAAAAZAAAADIAAAAAAAAAZAAAAAAAAAB/f38ACgAAACEAAAAuAAAAKgAAACgAAAACAAAAaAArACgAAAACAAAA4gOKAxwWAABuZAAAsAQAAIQDAAAAAA=="/>
            </a:ext>
          </a:extLst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4791075" y="8007350"/>
          <a:ext cx="762000" cy="57150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399143</xdr:colOff>
      <xdr:row>89</xdr:row>
      <xdr:rowOff>63500</xdr:rowOff>
    </xdr:from>
    <xdr:to>
      <xdr:col>2</xdr:col>
      <xdr:colOff>1122408</xdr:colOff>
      <xdr:row>89</xdr:row>
      <xdr:rowOff>606425</xdr:rowOff>
    </xdr:to>
    <xdr:pic>
      <xdr:nvPicPr>
        <xdr:cNvPr id="116" name="Рисунок 73">
          <a:extLst>
            <a:ext uri="{FF2B5EF4-FFF2-40B4-BE49-F238E27FC236}">
              <a16:creationId xmlns:a16="http://schemas.microsoft.com/office/drawing/2014/main" id="{F0014386-E846-4C61-B4D6-5B74A93946ED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J0AAAACAAAAOwBMAJ0AAAACAAAAiQN/A0oWAABIPQIAcwQAAFcDAAAAAA=="/>
            </a:ext>
          </a:extLst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952093" y="74844275"/>
          <a:ext cx="723265" cy="54292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269875</xdr:colOff>
      <xdr:row>93</xdr:row>
      <xdr:rowOff>31750</xdr:rowOff>
    </xdr:from>
    <xdr:to>
      <xdr:col>2</xdr:col>
      <xdr:colOff>1012190</xdr:colOff>
      <xdr:row>93</xdr:row>
      <xdr:rowOff>588645</xdr:rowOff>
    </xdr:to>
    <xdr:pic>
      <xdr:nvPicPr>
        <xdr:cNvPr id="118" name="Рисунок 88">
          <a:extLst>
            <a:ext uri="{FF2B5EF4-FFF2-40B4-BE49-F238E27FC236}">
              <a16:creationId xmlns:a16="http://schemas.microsoft.com/office/drawing/2014/main" id="{7757FB5A-349B-4721-B370-21CB22E29CE3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KwAAAACAAAAOwArAKwAAAACAAAAnwN0AxwWAADteQIAkQQAAG0DAAAAAA=="/>
            </a:ext>
          </a:extLst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4822825" y="76784200"/>
          <a:ext cx="742315" cy="55689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222250</xdr:colOff>
      <xdr:row>98</xdr:row>
      <xdr:rowOff>0</xdr:rowOff>
    </xdr:from>
    <xdr:to>
      <xdr:col>2</xdr:col>
      <xdr:colOff>996950</xdr:colOff>
      <xdr:row>98</xdr:row>
      <xdr:rowOff>581025</xdr:rowOff>
    </xdr:to>
    <xdr:pic>
      <xdr:nvPicPr>
        <xdr:cNvPr id="119" name="Рисунок 79">
          <a:extLst>
            <a:ext uri="{FF2B5EF4-FFF2-40B4-BE49-F238E27FC236}">
              <a16:creationId xmlns:a16="http://schemas.microsoft.com/office/drawing/2014/main" id="{F3B113DA-5343-45FE-A664-395DF84E1F81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KMAAAACAAAADwA2AKMAAAACAAAAmAOjAysWAABdVQIAxAQAAJMDAAAAAA=="/>
            </a:ext>
          </a:extLst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4775200" y="80695800"/>
          <a:ext cx="774700" cy="58102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312964</xdr:colOff>
      <xdr:row>16</xdr:row>
      <xdr:rowOff>108857</xdr:rowOff>
    </xdr:from>
    <xdr:to>
      <xdr:col>2</xdr:col>
      <xdr:colOff>966107</xdr:colOff>
      <xdr:row>16</xdr:row>
      <xdr:rowOff>541292</xdr:rowOff>
    </xdr:to>
    <xdr:pic>
      <xdr:nvPicPr>
        <xdr:cNvPr id="120" name="Картинка1">
          <a:extLst>
            <a:ext uri="{FF2B5EF4-FFF2-40B4-BE49-F238E27FC236}">
              <a16:creationId xmlns:a16="http://schemas.microsoft.com/office/drawing/2014/main" id="{DF32E0B5-5E75-4E9A-8113-DE6516DE8836}"/>
            </a:ext>
          </a:extLst>
        </xdr:cNvPr>
        <xdr:cNvPicPr>
          <a:extLst>
            <a:ext uri="smNativeData">
              <pm:smNativeData xmlns="" xmlns:pm="pm" val="SMDATA_12_zLOPWxMAAAAlAAAAEQAAAI8B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XAAAAFAAAAAAAAAAAAAAA/38AAP9/AAAAAAAACQAAAAQAAAAAAAAADAAAABAAAAAAAAAAAAAAAAAAAAAAAAAAHgAAAGgAAAAAAAAAAAAAAAAAAAAAAAAAAAAAABAnAAAQJwAAAAAAAAAAAAAAAAAAAAAAAAAAAAAAAAAAAAAAAAAAAAAUAAAAAAAAAMDA/wAAAAAAZAAAADIAAAAAAAAAZAAAAAAAAAB/f38ACgAAACEAAAAuAAAAKgAAADQAAAACAAAANQAuADUAAAACAAAAAADIAyAWAAC/lAAAAgUAANUDAAAAAA=="/>
            </a:ext>
          </a:extLst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865914" y="14624957"/>
          <a:ext cx="653143" cy="432435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353786</xdr:colOff>
      <xdr:row>15</xdr:row>
      <xdr:rowOff>149678</xdr:rowOff>
    </xdr:from>
    <xdr:to>
      <xdr:col>2</xdr:col>
      <xdr:colOff>1006929</xdr:colOff>
      <xdr:row>15</xdr:row>
      <xdr:rowOff>582113</xdr:rowOff>
    </xdr:to>
    <xdr:pic>
      <xdr:nvPicPr>
        <xdr:cNvPr id="121" name="Картинка1">
          <a:extLst>
            <a:ext uri="{FF2B5EF4-FFF2-40B4-BE49-F238E27FC236}">
              <a16:creationId xmlns:a16="http://schemas.microsoft.com/office/drawing/2014/main" id="{2385DB4C-40AD-45AC-9642-E000D552BC63}"/>
            </a:ext>
          </a:extLst>
        </xdr:cNvPr>
        <xdr:cNvPicPr>
          <a:extLst>
            <a:ext uri="smNativeData">
              <pm:smNativeData xmlns="" xmlns:pm="pm" val="SMDATA_12_zLOPWxMAAAAlAAAAEQAAAI8B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XAAAAFAAAAAAAAAAAAAAA/38AAP9/AAAAAAAACQAAAAQAAAAAAAAADAAAABAAAAAAAAAAAAAAAAAAAAAAAAAAHgAAAGgAAAAAAAAAAAAAAAAAAAAAAAAAAAAAABAnAAAQJwAAAAAAAAAAAAAAAAAAAAAAAAAAAAAAAAAAAAAAAAAAAAAUAAAAAAAAAMDA/wAAAAAAZAAAADIAAAAAAAAAZAAAAAAAAAB/f38ACgAAACEAAAAuAAAAKgAAADQAAAACAAAANQAuADUAAAACAAAAAADIAyAWAAC/lAAAAgUAANUDAAAAAA=="/>
            </a:ext>
          </a:extLst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906736" y="14008553"/>
          <a:ext cx="653143" cy="432435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312966</xdr:colOff>
      <xdr:row>14</xdr:row>
      <xdr:rowOff>163286</xdr:rowOff>
    </xdr:from>
    <xdr:to>
      <xdr:col>2</xdr:col>
      <xdr:colOff>898072</xdr:colOff>
      <xdr:row>14</xdr:row>
      <xdr:rowOff>554899</xdr:rowOff>
    </xdr:to>
    <xdr:pic>
      <xdr:nvPicPr>
        <xdr:cNvPr id="122" name="Картинка1">
          <a:extLst>
            <a:ext uri="{FF2B5EF4-FFF2-40B4-BE49-F238E27FC236}">
              <a16:creationId xmlns:a16="http://schemas.microsoft.com/office/drawing/2014/main" id="{CC226EC6-7CEA-47F8-9B68-1C03613B226F}"/>
            </a:ext>
          </a:extLst>
        </xdr:cNvPr>
        <xdr:cNvPicPr>
          <a:extLst>
            <a:ext uri="smNativeData">
              <pm:smNativeData xmlns="" xmlns:pm="pm" val="SMDATA_12_zLOPWxMAAAAlAAAAEQAAAI8B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XAAAAFAAAAAAAAAAAAAAA/38AAP9/AAAAAAAACQAAAAQAAAAAAAAADAAAABAAAAAAAAAAAAAAAAAAAAAAAAAAHgAAAGgAAAAAAAAAAAAAAAAAAAAAAAAAAAAAABAnAAAQJwAAAAAAAAAAAAAAAAAAAAAAAAAAAAAAAAAAAAAAAAAAAAAUAAAAAAAAAMDA/wAAAAAAZAAAADIAAAAAAAAAZAAAAAAAAAB/f38ACgAAACEAAAAuAAAAKgAAADQAAAACAAAANQAuADUAAAACAAAAAADIAyAWAAC/lAAAAgUAANUDAAAAAA=="/>
            </a:ext>
          </a:extLst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865916" y="13364936"/>
          <a:ext cx="585106" cy="391613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258535</xdr:colOff>
      <xdr:row>17</xdr:row>
      <xdr:rowOff>95250</xdr:rowOff>
    </xdr:from>
    <xdr:to>
      <xdr:col>2</xdr:col>
      <xdr:colOff>911678</xdr:colOff>
      <xdr:row>17</xdr:row>
      <xdr:rowOff>527685</xdr:rowOff>
    </xdr:to>
    <xdr:pic>
      <xdr:nvPicPr>
        <xdr:cNvPr id="123" name="Картинка1">
          <a:extLst>
            <a:ext uri="{FF2B5EF4-FFF2-40B4-BE49-F238E27FC236}">
              <a16:creationId xmlns:a16="http://schemas.microsoft.com/office/drawing/2014/main" id="{2E21EC80-29E8-4A79-B320-5C0B32DF764E}"/>
            </a:ext>
          </a:extLst>
        </xdr:cNvPr>
        <xdr:cNvPicPr>
          <a:extLst>
            <a:ext uri="smNativeData">
              <pm:smNativeData xmlns="" xmlns:pm="pm" val="SMDATA_12_zLOPWxMAAAAlAAAAEQAAAI8B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XAAAAFAAAAAAAAAAAAAAA/38AAP9/AAAAAAAACQAAAAQAAAAAAAAADAAAABAAAAAAAAAAAAAAAAAAAAAAAAAAHgAAAGgAAAAAAAAAAAAAAAAAAAAAAAAAAAAAABAnAAAQJwAAAAAAAAAAAAAAAAAAAAAAAAAAAAAAAAAAAAAAAAAAAAAUAAAAAAAAAMDA/wAAAAAAZAAAADIAAAAAAAAAZAAAAAAAAAB/f38ACgAAACEAAAAuAAAAKgAAADQAAAACAAAANQAuADUAAAACAAAAAADIAyAWAAC/lAAAAgUAANUDAAAAAA=="/>
            </a:ext>
          </a:extLst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811485" y="15268575"/>
          <a:ext cx="653143" cy="432435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272143</xdr:colOff>
      <xdr:row>18</xdr:row>
      <xdr:rowOff>136072</xdr:rowOff>
    </xdr:from>
    <xdr:to>
      <xdr:col>2</xdr:col>
      <xdr:colOff>1006928</xdr:colOff>
      <xdr:row>18</xdr:row>
      <xdr:rowOff>568506</xdr:rowOff>
    </xdr:to>
    <xdr:pic>
      <xdr:nvPicPr>
        <xdr:cNvPr id="124" name="Картинка1">
          <a:extLst>
            <a:ext uri="{FF2B5EF4-FFF2-40B4-BE49-F238E27FC236}">
              <a16:creationId xmlns:a16="http://schemas.microsoft.com/office/drawing/2014/main" id="{36DFB587-373D-4FAA-B5B0-9DB1B792CDA5}"/>
            </a:ext>
          </a:extLst>
        </xdr:cNvPr>
        <xdr:cNvPicPr>
          <a:extLst>
            <a:ext uri="smNativeData">
              <pm:smNativeData xmlns="" xmlns:pm="pm" val="SMDATA_12_zLOPWxMAAAAlAAAAEQAAAI8B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XAAAAFAAAAAAAAAAAAAAA/38AAP9/AAAAAAAACQAAAAQAAAAAAAAADAAAABAAAAAAAAAAAAAAAAAAAAAAAAAAHgAAAGgAAAAAAAAAAAAAAAAAAAAAAAAAAAAAABAnAAAQJwAAAAAAAAAAAAAAAAAAAAAAAAAAAAAAAAAAAAAAAAAAAAAUAAAAAAAAAMDA/wAAAAAAZAAAADIAAAAAAAAAZAAAAAAAAAB/f38ACgAAACEAAAAuAAAAKgAAADQAAAACAAAANQAuADUAAAACAAAAAADIAyAWAAC/lAAAAgUAANUDAAAAAA=="/>
            </a:ext>
          </a:extLst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825093" y="15966622"/>
          <a:ext cx="734785" cy="432434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326571</xdr:colOff>
      <xdr:row>13</xdr:row>
      <xdr:rowOff>217714</xdr:rowOff>
    </xdr:from>
    <xdr:to>
      <xdr:col>2</xdr:col>
      <xdr:colOff>884464</xdr:colOff>
      <xdr:row>13</xdr:row>
      <xdr:rowOff>568507</xdr:rowOff>
    </xdr:to>
    <xdr:pic>
      <xdr:nvPicPr>
        <xdr:cNvPr id="125" name="Картинка1">
          <a:extLst>
            <a:ext uri="{FF2B5EF4-FFF2-40B4-BE49-F238E27FC236}">
              <a16:creationId xmlns:a16="http://schemas.microsoft.com/office/drawing/2014/main" id="{DFEEA3EC-CC4D-4F24-AEC8-45301312321A}"/>
            </a:ext>
          </a:extLst>
        </xdr:cNvPr>
        <xdr:cNvPicPr>
          <a:extLst>
            <a:ext uri="smNativeData">
              <pm:smNativeData xmlns="" xmlns:pm="pm" val="SMDATA_12_zLOPWxMAAAAlAAAAEQAAAI8B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XAAAAFAAAAAAAAAAAAAAA/38AAP9/AAAAAAAACQAAAAQAAAAAAAAADAAAABAAAAAAAAAAAAAAAAAAAAAAAAAAHgAAAGgAAAAAAAAAAAAAAAAAAAAAAAAAAAAAABAnAAAQJwAAAAAAAAAAAAAAAAAAAAAAAAAAAAAAAAAAAAAAAAAAAAAUAAAAAAAAAMDA/wAAAAAAZAAAADIAAAAAAAAAZAAAAAAAAAB/f38ACgAAACEAAAAuAAAAKgAAADQAAAACAAAANQAuADUAAAACAAAAAADIAyAWAAC/lAAAAgUAANUDAAAAAA=="/>
            </a:ext>
          </a:extLst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879521" y="12762139"/>
          <a:ext cx="557893" cy="350793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258535</xdr:colOff>
      <xdr:row>19</xdr:row>
      <xdr:rowOff>95249</xdr:rowOff>
    </xdr:from>
    <xdr:to>
      <xdr:col>2</xdr:col>
      <xdr:colOff>1034143</xdr:colOff>
      <xdr:row>19</xdr:row>
      <xdr:rowOff>625928</xdr:rowOff>
    </xdr:to>
    <xdr:pic>
      <xdr:nvPicPr>
        <xdr:cNvPr id="126" name="Картинка1">
          <a:extLst>
            <a:ext uri="{FF2B5EF4-FFF2-40B4-BE49-F238E27FC236}">
              <a16:creationId xmlns:a16="http://schemas.microsoft.com/office/drawing/2014/main" id="{08D6B619-0ADD-4762-AD1F-9DE6B72321F4}"/>
            </a:ext>
          </a:extLst>
        </xdr:cNvPr>
        <xdr:cNvPicPr>
          <a:extLst>
            <a:ext uri="smNativeData">
              <pm:smNativeData xmlns="" xmlns:pm="pm" val="SMDATA_12_zLOPWxMAAAAlAAAAEQAAAI8B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XAAAAFAAAAAAAAAAAAAAA/38AAP9/AAAAAAAACQAAAAQAAAAAAAAADAAAABAAAAAAAAAAAAAAAAAAAAAAAAAAHgAAAGgAAAAAAAAAAAAAAAAAAAAAAAAAAAAAABAnAAAQJwAAAAAAAAAAAAAAAAAAAAAAAAAAAAAAAAAAAAAAAAAAAAAUAAAAAAAAAMDA/wAAAAAAZAAAADIAAAAAAAAAZAAAAAAAAAB/f38ACgAAACEAAAAuAAAAKgAAADQAAAACAAAANQAuADUAAAACAAAAAADIAyAWAAC/lAAAAgUAANUDAAAAAA=="/>
            </a:ext>
          </a:extLst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811485" y="16583024"/>
          <a:ext cx="775608" cy="530679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176891</xdr:colOff>
      <xdr:row>39</xdr:row>
      <xdr:rowOff>54429</xdr:rowOff>
    </xdr:from>
    <xdr:to>
      <xdr:col>2</xdr:col>
      <xdr:colOff>1088570</xdr:colOff>
      <xdr:row>39</xdr:row>
      <xdr:rowOff>587829</xdr:rowOff>
    </xdr:to>
    <xdr:pic>
      <xdr:nvPicPr>
        <xdr:cNvPr id="127" name="Рисунок 2">
          <a:extLst>
            <a:ext uri="{FF2B5EF4-FFF2-40B4-BE49-F238E27FC236}">
              <a16:creationId xmlns:a16="http://schemas.microsoft.com/office/drawing/2014/main" id="{2ED6BFAD-EC7C-4033-83AC-DD2B647AAF1C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iPjx2DAAAABAAAAAAAAAAAAAAAAAAAAAAAAAAHgAAAGgAAAAAAAAAAAAAAAAAAAAAAAAAAAAAABAnAAAQJwAAAAAAAAAAAAAAAAAAAAAAAAAAAAAAAAAAAAAAAAAAAAAUAAAAAAAAAMDA/wAAAAAAZAAAADIAAAAAAAAAZAAAAAAAAAB/f38ACgAAACEAAAAuAAAAKgAAAEcAAAACAAAAOwAgAEcAAAACAAAAegNGAw0WAACW4QAAYAQAAEgDAAAAAA=="/>
            </a:ext>
          </a:extLst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>
          <a:off x="4729841" y="29029479"/>
          <a:ext cx="911679" cy="53340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40821</xdr:colOff>
      <xdr:row>40</xdr:row>
      <xdr:rowOff>13607</xdr:rowOff>
    </xdr:from>
    <xdr:to>
      <xdr:col>2</xdr:col>
      <xdr:colOff>1129393</xdr:colOff>
      <xdr:row>40</xdr:row>
      <xdr:rowOff>650503</xdr:rowOff>
    </xdr:to>
    <xdr:pic>
      <xdr:nvPicPr>
        <xdr:cNvPr id="128" name="Рисунок 2">
          <a:extLst>
            <a:ext uri="{FF2B5EF4-FFF2-40B4-BE49-F238E27FC236}">
              <a16:creationId xmlns:a16="http://schemas.microsoft.com/office/drawing/2014/main" id="{0424F83A-A4B5-483D-B970-F6A914132D07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iPjx2DAAAABAAAAAAAAAAAAAAAAAAAAAAAAAAHgAAAGgAAAAAAAAAAAAAAAAAAAAAAAAAAAAAABAnAAAQJwAAAAAAAAAAAAAAAAAAAAAAAAAAAAAAAAAAAAAAAAAAAAAUAAAAAAAAAMDA/wAAAAAAZAAAADIAAAAAAAAAZAAAAAAAAAB/f38ACgAAACEAAAAuAAAAKgAAAEcAAAACAAAAOwAgAEcAAAACAAAAegNGAw0WAACW4QAAYAQAAEgDAAAAAA=="/>
            </a:ext>
          </a:extLst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>
          <a:off x="4593771" y="29645882"/>
          <a:ext cx="1088572" cy="636896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163285</xdr:colOff>
      <xdr:row>37</xdr:row>
      <xdr:rowOff>54429</xdr:rowOff>
    </xdr:from>
    <xdr:to>
      <xdr:col>2</xdr:col>
      <xdr:colOff>1074964</xdr:colOff>
      <xdr:row>37</xdr:row>
      <xdr:rowOff>587829</xdr:rowOff>
    </xdr:to>
    <xdr:pic>
      <xdr:nvPicPr>
        <xdr:cNvPr id="129" name="Рисунок 2">
          <a:extLst>
            <a:ext uri="{FF2B5EF4-FFF2-40B4-BE49-F238E27FC236}">
              <a16:creationId xmlns:a16="http://schemas.microsoft.com/office/drawing/2014/main" id="{B731B5CE-85BD-4010-A79B-447C3328164D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iPjx2DAAAABAAAAAAAAAAAAAAAAAAAAAAAAAAHgAAAGgAAAAAAAAAAAAAAAAAAAAAAAAAAAAAABAnAAAQJwAAAAAAAAAAAAAAAAAAAAAAAAAAAAAAAAAAAAAAAAAAAAAUAAAAAAAAAMDA/wAAAAAAZAAAADIAAAAAAAAAZAAAAAAAAAB/f38ACgAAACEAAAAuAAAAKgAAAEcAAAACAAAAOwAgAEcAAAACAAAAegNGAw0WAACW4QAAYAQAAEgDAAAAAA=="/>
            </a:ext>
          </a:extLst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>
          <a:off x="4716235" y="27715029"/>
          <a:ext cx="911679" cy="53340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231321</xdr:colOff>
      <xdr:row>34</xdr:row>
      <xdr:rowOff>40821</xdr:rowOff>
    </xdr:from>
    <xdr:to>
      <xdr:col>2</xdr:col>
      <xdr:colOff>1034595</xdr:colOff>
      <xdr:row>34</xdr:row>
      <xdr:rowOff>574221</xdr:rowOff>
    </xdr:to>
    <xdr:pic>
      <xdr:nvPicPr>
        <xdr:cNvPr id="130" name="Рисунок 2">
          <a:extLst>
            <a:ext uri="{FF2B5EF4-FFF2-40B4-BE49-F238E27FC236}">
              <a16:creationId xmlns:a16="http://schemas.microsoft.com/office/drawing/2014/main" id="{423ADC8D-3535-401E-AE6D-345F9298A66B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iPjx2DAAAABAAAAAAAAAAAAAAAAAAAAAAAAAAHgAAAGgAAAAAAAAAAAAAAAAAAAAAAAAAAAAAABAnAAAQJwAAAAAAAAAAAAAAAAAAAAAAAAAAAAAAAAAAAAAAAAAAAAAUAAAAAAAAAMDA/wAAAAAAZAAAADIAAAAAAAAAZAAAAAAAAAB/f38ACgAAACEAAAAuAAAAKgAAAEcAAAACAAAAOwAgAEcAAAACAAAAegNGAw0WAACW4QAAYAQAAEgDAAAAAA=="/>
            </a:ext>
          </a:extLst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>
          <a:off x="4784271" y="26386971"/>
          <a:ext cx="803274" cy="53340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176893</xdr:colOff>
      <xdr:row>31</xdr:row>
      <xdr:rowOff>68035</xdr:rowOff>
    </xdr:from>
    <xdr:to>
      <xdr:col>2</xdr:col>
      <xdr:colOff>980167</xdr:colOff>
      <xdr:row>31</xdr:row>
      <xdr:rowOff>601435</xdr:rowOff>
    </xdr:to>
    <xdr:pic>
      <xdr:nvPicPr>
        <xdr:cNvPr id="131" name="Рисунок 2">
          <a:extLst>
            <a:ext uri="{FF2B5EF4-FFF2-40B4-BE49-F238E27FC236}">
              <a16:creationId xmlns:a16="http://schemas.microsoft.com/office/drawing/2014/main" id="{0B821151-9FFB-434D-B9FD-2B96B2561104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iPjx2DAAAABAAAAAAAAAAAAAAAAAAAAAAAAAAHgAAAGgAAAAAAAAAAAAAAAAAAAAAAAAAAAAAABAnAAAQJwAAAAAAAAAAAAAAAAAAAAAAAAAAAAAAAAAAAAAAAAAAAAAUAAAAAAAAAMDA/wAAAAAAZAAAADIAAAAAAAAAZAAAAAAAAAB/f38ACgAAACEAAAAuAAAAKgAAAEcAAAACAAAAOwAgAEcAAAACAAAAegNGAw0WAACW4QAAYAQAAEgDAAAAAA=="/>
            </a:ext>
          </a:extLst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>
          <a:off x="4729843" y="24442510"/>
          <a:ext cx="803274" cy="53340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272143</xdr:colOff>
      <xdr:row>69</xdr:row>
      <xdr:rowOff>13607</xdr:rowOff>
    </xdr:from>
    <xdr:to>
      <xdr:col>2</xdr:col>
      <xdr:colOff>1008108</xdr:colOff>
      <xdr:row>69</xdr:row>
      <xdr:rowOff>566057</xdr:rowOff>
    </xdr:to>
    <xdr:pic>
      <xdr:nvPicPr>
        <xdr:cNvPr id="132" name="Рисунок 158">
          <a:extLst>
            <a:ext uri="{FF2B5EF4-FFF2-40B4-BE49-F238E27FC236}">
              <a16:creationId xmlns:a16="http://schemas.microsoft.com/office/drawing/2014/main" id="{4BEE4D3F-64D4-4150-9E80-E45DC7331A92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OEAAAACAAAAaABMAOEAAAACAAAAxQOOA0oWAABhUAMAhwQAAGYDAAAAAA=="/>
            </a:ext>
          </a:extLst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4825093" y="58211357"/>
          <a:ext cx="735965" cy="55245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258536</xdr:colOff>
      <xdr:row>70</xdr:row>
      <xdr:rowOff>40821</xdr:rowOff>
    </xdr:from>
    <xdr:to>
      <xdr:col>2</xdr:col>
      <xdr:colOff>994501</xdr:colOff>
      <xdr:row>70</xdr:row>
      <xdr:rowOff>593271</xdr:rowOff>
    </xdr:to>
    <xdr:pic>
      <xdr:nvPicPr>
        <xdr:cNvPr id="133" name="Рисунок 158">
          <a:extLst>
            <a:ext uri="{FF2B5EF4-FFF2-40B4-BE49-F238E27FC236}">
              <a16:creationId xmlns:a16="http://schemas.microsoft.com/office/drawing/2014/main" id="{15FA32D4-BBF5-4FB6-983A-2AF7E70BEEEC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OEAAAACAAAAaABMAOEAAAACAAAAxQOOA0oWAABhUAMAhwQAAGYDAAAAAA=="/>
            </a:ext>
          </a:extLst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4811486" y="58895796"/>
          <a:ext cx="735965" cy="55245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217714</xdr:colOff>
      <xdr:row>71</xdr:row>
      <xdr:rowOff>54429</xdr:rowOff>
    </xdr:from>
    <xdr:to>
      <xdr:col>2</xdr:col>
      <xdr:colOff>953679</xdr:colOff>
      <xdr:row>71</xdr:row>
      <xdr:rowOff>606879</xdr:rowOff>
    </xdr:to>
    <xdr:pic>
      <xdr:nvPicPr>
        <xdr:cNvPr id="134" name="Рисунок 158">
          <a:extLst>
            <a:ext uri="{FF2B5EF4-FFF2-40B4-BE49-F238E27FC236}">
              <a16:creationId xmlns:a16="http://schemas.microsoft.com/office/drawing/2014/main" id="{2A3D495A-9AF3-4A42-B05B-F2D3E19C8AA4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OEAAAACAAAAaABMAOEAAAACAAAAxQOOA0oWAABhUAMAhwQAAGYDAAAAAA=="/>
            </a:ext>
          </a:extLst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4770664" y="59566629"/>
          <a:ext cx="735965" cy="55245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231321</xdr:colOff>
      <xdr:row>79</xdr:row>
      <xdr:rowOff>40821</xdr:rowOff>
    </xdr:from>
    <xdr:to>
      <xdr:col>2</xdr:col>
      <xdr:colOff>1050470</xdr:colOff>
      <xdr:row>79</xdr:row>
      <xdr:rowOff>621846</xdr:rowOff>
    </xdr:to>
    <xdr:pic>
      <xdr:nvPicPr>
        <xdr:cNvPr id="135" name="Рисунок 45">
          <a:extLst>
            <a:ext uri="{FF2B5EF4-FFF2-40B4-BE49-F238E27FC236}">
              <a16:creationId xmlns:a16="http://schemas.microsoft.com/office/drawing/2014/main" id="{1BF7FD7F-0FCD-4506-B08B-D2CD06BCE231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HoAAAACAAAAOwArAHoAAAACAAAAxQOYAxwWAADHrwEAwwQAAJMDAAAAAA=="/>
            </a:ext>
          </a:extLst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784271" y="64153596"/>
          <a:ext cx="819149" cy="58102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204107</xdr:colOff>
      <xdr:row>21</xdr:row>
      <xdr:rowOff>27214</xdr:rowOff>
    </xdr:from>
    <xdr:to>
      <xdr:col>2</xdr:col>
      <xdr:colOff>1142998</xdr:colOff>
      <xdr:row>21</xdr:row>
      <xdr:rowOff>650149</xdr:rowOff>
    </xdr:to>
    <xdr:pic>
      <xdr:nvPicPr>
        <xdr:cNvPr id="138" name="Картинка1">
          <a:extLst>
            <a:ext uri="{FF2B5EF4-FFF2-40B4-BE49-F238E27FC236}">
              <a16:creationId xmlns:a16="http://schemas.microsoft.com/office/drawing/2014/main" id="{0343BF90-8FFC-45EF-A8A8-A0C820A986C5}"/>
            </a:ext>
          </a:extLst>
        </xdr:cNvPr>
        <xdr:cNvPicPr>
          <a:extLst>
            <a:ext uri="smNativeData">
              <pm:smNativeData xmlns="" xmlns:pm="pm" val="SMDATA_12_zLOPWxMAAAAlAAAAEQAAAI8B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XAAAAFAAAAAAAAAAAAAAA/38AAP9/AAAAAAAACQAAAAQAAAAAAAAADAAAABAAAAAAAAAAAAAAAAAAAAAAAAAAHgAAAGgAAAAAAAAAAAAAAAAAAAAAAAAAAAAAABAnAAAQJwAAAAAAAAAAAAAAAAAAAAAAAAAAAAAAAAAAAAAAAAAAAAAUAAAAAAAAAMDA/wAAAAAAZAAAADIAAAAAAAAAZAAAAAAAAAB/f38ACgAAACEAAAAuAAAAKgAAADQAAAACAAAANQAuADUAAAACAAAAAADIAyAWAAC/lAAAAgUAANUDAAAAAA=="/>
            </a:ext>
          </a:extLst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757057" y="17829439"/>
          <a:ext cx="938891" cy="622935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272143</xdr:colOff>
      <xdr:row>25</xdr:row>
      <xdr:rowOff>10886</xdr:rowOff>
    </xdr:from>
    <xdr:to>
      <xdr:col>2</xdr:col>
      <xdr:colOff>1046843</xdr:colOff>
      <xdr:row>25</xdr:row>
      <xdr:rowOff>591911</xdr:rowOff>
    </xdr:to>
    <xdr:pic>
      <xdr:nvPicPr>
        <xdr:cNvPr id="139" name="Рисунок 48">
          <a:extLst>
            <a:ext uri="{FF2B5EF4-FFF2-40B4-BE49-F238E27FC236}">
              <a16:creationId xmlns:a16="http://schemas.microsoft.com/office/drawing/2014/main" id="{E9D3996F-752D-4C1E-B018-8BE95585A623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H4AAAACAAAALQAgAH4AAAACAAAAtgOOAw0WAADkvwEAxAQAAJMDAAAAAA=="/>
            </a:ext>
          </a:extLst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825093" y="20442011"/>
          <a:ext cx="774700" cy="58102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312964</xdr:colOff>
      <xdr:row>38</xdr:row>
      <xdr:rowOff>95250</xdr:rowOff>
    </xdr:from>
    <xdr:to>
      <xdr:col>2</xdr:col>
      <xdr:colOff>998129</xdr:colOff>
      <xdr:row>38</xdr:row>
      <xdr:rowOff>609600</xdr:rowOff>
    </xdr:to>
    <xdr:pic>
      <xdr:nvPicPr>
        <xdr:cNvPr id="140" name="Рисунок 10">
          <a:extLst>
            <a:ext uri="{FF2B5EF4-FFF2-40B4-BE49-F238E27FC236}">
              <a16:creationId xmlns:a16="http://schemas.microsoft.com/office/drawing/2014/main" id="{7E1A95B4-8682-4756-A71F-C297F2162B4A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gc3BhDAAAABAAAAAAAAAAAAAAAAAAAAAAAAAAHgAAAGgAAAAAAAAAAAAAAAAAAAAAAAAAAAAAABAnAAAQJwAAAAAAAAAAAAAAAAAAAAAAAAAAAAAAAAAAAAAAAAAAAAAUAAAAAAAAAMDA/wAAAAAAZAAAADIAAAAAAAAAZAAAAAAAAAB/f38ACgAAACEAAAAuAAAAKgAAAEoAAAACAAAASgBMAEoAAAACAAAAbANUA0oWAADG7QAANwQAACoDAAAAAA=="/>
            </a:ext>
          </a:extLst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65914" y="28413075"/>
          <a:ext cx="685165" cy="51435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136071</xdr:colOff>
      <xdr:row>105</xdr:row>
      <xdr:rowOff>13607</xdr:rowOff>
    </xdr:from>
    <xdr:to>
      <xdr:col>2</xdr:col>
      <xdr:colOff>1007080</xdr:colOff>
      <xdr:row>105</xdr:row>
      <xdr:rowOff>707571</xdr:rowOff>
    </xdr:to>
    <xdr:pic>
      <xdr:nvPicPr>
        <xdr:cNvPr id="141" name="Рисунок 74">
          <a:extLst>
            <a:ext uri="{FF2B5EF4-FFF2-40B4-BE49-F238E27FC236}">
              <a16:creationId xmlns:a16="http://schemas.microsoft.com/office/drawing/2014/main" id="{555CF8DC-57CF-40AF-A7A4-27F451FC2CB2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J4AAAACAAAASgAgAJ4AAAACAAAAtgNxAw0WAABiQQIAnAQAAHUDAAAAAA=="/>
            </a:ext>
          </a:extLst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689021" y="87938882"/>
          <a:ext cx="871009" cy="693964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231322</xdr:colOff>
      <xdr:row>84</xdr:row>
      <xdr:rowOff>54429</xdr:rowOff>
    </xdr:from>
    <xdr:to>
      <xdr:col>2</xdr:col>
      <xdr:colOff>1102542</xdr:colOff>
      <xdr:row>84</xdr:row>
      <xdr:rowOff>683231</xdr:rowOff>
    </xdr:to>
    <xdr:pic>
      <xdr:nvPicPr>
        <xdr:cNvPr id="142" name="Картинка4">
          <a:extLst>
            <a:ext uri="{FF2B5EF4-FFF2-40B4-BE49-F238E27FC236}">
              <a16:creationId xmlns:a16="http://schemas.microsoft.com/office/drawing/2014/main" id="{DA1DB0EE-93F8-46E1-80BE-E1EEA9F780B9}"/>
            </a:ext>
          </a:extLst>
        </xdr:cNvPr>
        <xdr:cNvPicPr>
          <a:extLst>
            <a:ext uri="smNativeData">
              <pm:smNativeData xmlns="" xmlns:pm="pm" val="SMDATA_12_zLOPWxMAAAAlAAAAEQAAAI8B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XAAAAFAAAAAAAAAAAAAAA/38AAP9/AAAAAAAACQAAAAQAAAAAAAAADAAAABAAAAAAAAAAAAAAAAAAAAAAAAAAHgAAAGgAAAAAAAAAAAAAAAAAAAAAAAAAAAAAABAnAAAQJwAAAAAAAAAAAAAAAAAAAAAAAAAAAAAAAAAAAAAAAAAAAAAUAAAAAAAAAMDA/wAAAAAAZAAAADIAAAAAAAAAZAAAAAAAAAB/f38ACgAAACEAAAAuAAAAKgAAAHsAAAACAAAAGwATAHsAAAACAAAA8wPtA/oVAACxswEAXAUAAOMDAAAAAA=="/>
            </a:ext>
          </a:extLst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4784272" y="67443804"/>
          <a:ext cx="871220" cy="628802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238125</xdr:colOff>
      <xdr:row>97</xdr:row>
      <xdr:rowOff>35378</xdr:rowOff>
    </xdr:from>
    <xdr:to>
      <xdr:col>2</xdr:col>
      <xdr:colOff>1152524</xdr:colOff>
      <xdr:row>97</xdr:row>
      <xdr:rowOff>552450</xdr:rowOff>
    </xdr:to>
    <xdr:pic>
      <xdr:nvPicPr>
        <xdr:cNvPr id="143" name="Рисунок 66">
          <a:extLst>
            <a:ext uri="{FF2B5EF4-FFF2-40B4-BE49-F238E27FC236}">
              <a16:creationId xmlns:a16="http://schemas.microsoft.com/office/drawing/2014/main" id="{A8257D71-3584-4CD2-B880-32412BE5A1CF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JYAAAACAAAALQArAJYAAAACAAAApwOKAxwWAADsIAIAsAQAAIQDAAAAAA=="/>
            </a:ext>
          </a:extLst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4791075" y="63671903"/>
          <a:ext cx="914399" cy="517072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217714</xdr:colOff>
      <xdr:row>96</xdr:row>
      <xdr:rowOff>40821</xdr:rowOff>
    </xdr:from>
    <xdr:to>
      <xdr:col>2</xdr:col>
      <xdr:colOff>1088723</xdr:colOff>
      <xdr:row>96</xdr:row>
      <xdr:rowOff>554112</xdr:rowOff>
    </xdr:to>
    <xdr:pic>
      <xdr:nvPicPr>
        <xdr:cNvPr id="144" name="Рисунок 74">
          <a:extLst>
            <a:ext uri="{FF2B5EF4-FFF2-40B4-BE49-F238E27FC236}">
              <a16:creationId xmlns:a16="http://schemas.microsoft.com/office/drawing/2014/main" id="{6F1C0E23-A394-42BD-BF36-80940371A1A8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J4AAAACAAAASgAgAJ4AAAACAAAAtgNxAw0WAABiQQIAnAQAAHUDAAAAAA=="/>
            </a:ext>
          </a:extLst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770664" y="79422171"/>
          <a:ext cx="871009" cy="513291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326571</xdr:colOff>
      <xdr:row>60</xdr:row>
      <xdr:rowOff>108858</xdr:rowOff>
    </xdr:from>
    <xdr:to>
      <xdr:col>2</xdr:col>
      <xdr:colOff>1069521</xdr:colOff>
      <xdr:row>61</xdr:row>
      <xdr:rowOff>12610</xdr:rowOff>
    </xdr:to>
    <xdr:pic>
      <xdr:nvPicPr>
        <xdr:cNvPr id="145" name="Рисунок 157">
          <a:extLst>
            <a:ext uri="{FF2B5EF4-FFF2-40B4-BE49-F238E27FC236}">
              <a16:creationId xmlns:a16="http://schemas.microsoft.com/office/drawing/2014/main" id="{8064BAF0-8678-4521-B5B0-072AAF5CC85E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OAAAAACAAAAOwBBAOAAAAACAAAAnwOKAzoWAAApTAMAkgQAAG0DAAAAAA=="/>
            </a:ext>
          </a:extLst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4879521" y="51048558"/>
          <a:ext cx="742950" cy="560977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326571</xdr:colOff>
      <xdr:row>61</xdr:row>
      <xdr:rowOff>81643</xdr:rowOff>
    </xdr:from>
    <xdr:to>
      <xdr:col>2</xdr:col>
      <xdr:colOff>1069521</xdr:colOff>
      <xdr:row>61</xdr:row>
      <xdr:rowOff>638538</xdr:rowOff>
    </xdr:to>
    <xdr:pic>
      <xdr:nvPicPr>
        <xdr:cNvPr id="146" name="Рисунок 157">
          <a:extLst>
            <a:ext uri="{FF2B5EF4-FFF2-40B4-BE49-F238E27FC236}">
              <a16:creationId xmlns:a16="http://schemas.microsoft.com/office/drawing/2014/main" id="{D244A7C4-EC49-4B66-9E30-159A35671869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OAAAAACAAAAOwBBAOAAAAACAAAAnwOKAzoWAAApTAMAkgQAAG0DAAAAAA=="/>
            </a:ext>
          </a:extLst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4879521" y="51678568"/>
          <a:ext cx="742950" cy="55689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326572</xdr:colOff>
      <xdr:row>57</xdr:row>
      <xdr:rowOff>40822</xdr:rowOff>
    </xdr:from>
    <xdr:to>
      <xdr:col>2</xdr:col>
      <xdr:colOff>1079047</xdr:colOff>
      <xdr:row>57</xdr:row>
      <xdr:rowOff>605337</xdr:rowOff>
    </xdr:to>
    <xdr:pic>
      <xdr:nvPicPr>
        <xdr:cNvPr id="147" name="Рисунок 162">
          <a:extLst>
            <a:ext uri="{FF2B5EF4-FFF2-40B4-BE49-F238E27FC236}">
              <a16:creationId xmlns:a16="http://schemas.microsoft.com/office/drawing/2014/main" id="{66B2EB06-DF67-4B4B-B81A-1536EBE1761E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OUAAAACAAAAOwArAOUAAAACAAAAqwN/AxwWAABgYAMAoQQAAHkDAAAAAA=="/>
            </a:ext>
          </a:extLst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4879522" y="49008847"/>
          <a:ext cx="752475" cy="56451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312964</xdr:colOff>
      <xdr:row>58</xdr:row>
      <xdr:rowOff>54428</xdr:rowOff>
    </xdr:from>
    <xdr:to>
      <xdr:col>2</xdr:col>
      <xdr:colOff>1065439</xdr:colOff>
      <xdr:row>58</xdr:row>
      <xdr:rowOff>618943</xdr:rowOff>
    </xdr:to>
    <xdr:pic>
      <xdr:nvPicPr>
        <xdr:cNvPr id="148" name="Рисунок 162">
          <a:extLst>
            <a:ext uri="{FF2B5EF4-FFF2-40B4-BE49-F238E27FC236}">
              <a16:creationId xmlns:a16="http://schemas.microsoft.com/office/drawing/2014/main" id="{ACFB2AD6-2753-49E9-AACA-CDF8C7AFEAE5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OUAAAACAAAAOwArAOUAAAACAAAAqwN/AxwWAABgYAMAoQQAAHkDAAAAAA=="/>
            </a:ext>
          </a:extLst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4865914" y="49679678"/>
          <a:ext cx="752475" cy="56451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326572</xdr:colOff>
      <xdr:row>59</xdr:row>
      <xdr:rowOff>27215</xdr:rowOff>
    </xdr:from>
    <xdr:to>
      <xdr:col>2</xdr:col>
      <xdr:colOff>1079047</xdr:colOff>
      <xdr:row>59</xdr:row>
      <xdr:rowOff>591730</xdr:rowOff>
    </xdr:to>
    <xdr:pic>
      <xdr:nvPicPr>
        <xdr:cNvPr id="149" name="Рисунок 162">
          <a:extLst>
            <a:ext uri="{FF2B5EF4-FFF2-40B4-BE49-F238E27FC236}">
              <a16:creationId xmlns:a16="http://schemas.microsoft.com/office/drawing/2014/main" id="{0F69A55C-94B8-426B-9D1B-83BB75D95EDE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OUAAAACAAAAOwArAOUAAAACAAAAqwN/AxwWAABgYAMAoQQAAHkDAAAAAA=="/>
            </a:ext>
          </a:extLst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4879522" y="50309690"/>
          <a:ext cx="752475" cy="56451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140607</xdr:colOff>
      <xdr:row>29</xdr:row>
      <xdr:rowOff>34018</xdr:rowOff>
    </xdr:from>
    <xdr:to>
      <xdr:col>2</xdr:col>
      <xdr:colOff>1066539</xdr:colOff>
      <xdr:row>29</xdr:row>
      <xdr:rowOff>595993</xdr:rowOff>
    </xdr:to>
    <xdr:pic>
      <xdr:nvPicPr>
        <xdr:cNvPr id="150" name="Рисунок 20">
          <a:extLst>
            <a:ext uri="{FF2B5EF4-FFF2-40B4-BE49-F238E27FC236}">
              <a16:creationId xmlns:a16="http://schemas.microsoft.com/office/drawing/2014/main" id="{450D0FA9-FDA6-47D9-9B4D-78C645139DCA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DW////DAAAABAAAAAAAAAAAAAAAAAAAAAAAAAAHgAAAGgAAAAAAAAAAAAAAAAAAAAAAAAAAAAAABAnAAAQJwAAAAAAAAAAAAAAAAAAAAAAAAAAAAAAAAAAAAAAAAAAAAAUAAAAAAAAAMDA/wAAAAAAZAAAADIAAAAAAAAAZAAAAAAAAAB/f38ACgAAACEAAAAuAAAAKgAAAEgAAAACAAAAWQArAEgAAAACAAAAxQN8AxwWAAC/5QAAnAQAAHUDAAAAAA=="/>
            </a:ext>
          </a:extLst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0800000">
          <a:off x="4693557" y="23094043"/>
          <a:ext cx="925932" cy="56197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204107</xdr:colOff>
      <xdr:row>42</xdr:row>
      <xdr:rowOff>27214</xdr:rowOff>
    </xdr:from>
    <xdr:to>
      <xdr:col>2</xdr:col>
      <xdr:colOff>1130039</xdr:colOff>
      <xdr:row>42</xdr:row>
      <xdr:rowOff>589189</xdr:rowOff>
    </xdr:to>
    <xdr:pic>
      <xdr:nvPicPr>
        <xdr:cNvPr id="151" name="Рисунок 20">
          <a:extLst>
            <a:ext uri="{FF2B5EF4-FFF2-40B4-BE49-F238E27FC236}">
              <a16:creationId xmlns:a16="http://schemas.microsoft.com/office/drawing/2014/main" id="{634597E5-6DE9-4543-8B9C-355B413F7A53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DW////DAAAABAAAAAAAAAAAAAAAAAAAAAAAAAAHgAAAGgAAAAAAAAAAAAAAAAAAAAAAAAAAAAAABAnAAAQJwAAAAAAAAAAAAAAAAAAAAAAAAAAAAAAAAAAAAAAAAAAAAAUAAAAAAAAAMDA/wAAAAAAZAAAADIAAAAAAAAAZAAAAAAAAAB/f38ACgAAACEAAAAuAAAAKgAAAEgAAAACAAAAWQArAEgAAAACAAAAxQN8AxwWAAC/5QAAnAQAAHUDAAAAAA=="/>
            </a:ext>
          </a:extLst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0800000">
          <a:off x="4757057" y="33050389"/>
          <a:ext cx="925932" cy="56197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204107</xdr:colOff>
      <xdr:row>43</xdr:row>
      <xdr:rowOff>27214</xdr:rowOff>
    </xdr:from>
    <xdr:to>
      <xdr:col>2</xdr:col>
      <xdr:colOff>1130039</xdr:colOff>
      <xdr:row>43</xdr:row>
      <xdr:rowOff>589189</xdr:rowOff>
    </xdr:to>
    <xdr:pic>
      <xdr:nvPicPr>
        <xdr:cNvPr id="152" name="Рисунок 20">
          <a:extLst>
            <a:ext uri="{FF2B5EF4-FFF2-40B4-BE49-F238E27FC236}">
              <a16:creationId xmlns:a16="http://schemas.microsoft.com/office/drawing/2014/main" id="{64B4A8F7-586E-422F-BAE5-31B19A97DF22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DW////DAAAABAAAAAAAAAAAAAAAAAAAAAAAAAAHgAAAGgAAAAAAAAAAAAAAAAAAAAAAAAAAAAAABAnAAAQJwAAAAAAAAAAAAAAAAAAAAAAAAAAAAAAAAAAAAAAAAAAAAAUAAAAAAAAAMDA/wAAAAAAZAAAADIAAAAAAAAAZAAAAAAAAAB/f38ACgAAACEAAAAuAAAAKgAAAEgAAAACAAAAWQArAEgAAAACAAAAxQN8AxwWAAC/5QAAnAQAAHUDAAAAAA=="/>
            </a:ext>
          </a:extLst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0800000">
          <a:off x="4757057" y="33707614"/>
          <a:ext cx="925932" cy="56197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304800</xdr:colOff>
      <xdr:row>36</xdr:row>
      <xdr:rowOff>85725</xdr:rowOff>
    </xdr:from>
    <xdr:to>
      <xdr:col>2</xdr:col>
      <xdr:colOff>989965</xdr:colOff>
      <xdr:row>36</xdr:row>
      <xdr:rowOff>600075</xdr:rowOff>
    </xdr:to>
    <xdr:pic>
      <xdr:nvPicPr>
        <xdr:cNvPr id="154" name="Рисунок 10">
          <a:extLst>
            <a:ext uri="{FF2B5EF4-FFF2-40B4-BE49-F238E27FC236}">
              <a16:creationId xmlns:a16="http://schemas.microsoft.com/office/drawing/2014/main" id="{0EAA76FC-FFC9-4E73-A8CB-57CF54B77757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gc3BhDAAAABAAAAAAAAAAAAAAAAAAAAAAAAAAHgAAAGgAAAAAAAAAAAAAAAAAAAAAAAAAAAAAABAnAAAQJwAAAAAAAAAAAAAAAAAAAAAAAAAAAAAAAAAAAAAAAAAAAAAUAAAAAAAAAMDA/wAAAAAAZAAAADIAAAAAAAAAZAAAAAAAAAB/f38ACgAAACEAAAAuAAAAKgAAAEoAAAACAAAASgBMAEoAAAACAAAAbANUA0oWAADG7QAANwQAACoDAAAAAA=="/>
            </a:ext>
          </a:extLst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57750" y="24593550"/>
          <a:ext cx="685165" cy="514350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257175</xdr:colOff>
      <xdr:row>73</xdr:row>
      <xdr:rowOff>66666</xdr:rowOff>
    </xdr:from>
    <xdr:to>
      <xdr:col>2</xdr:col>
      <xdr:colOff>952500</xdr:colOff>
      <xdr:row>73</xdr:row>
      <xdr:rowOff>588009</xdr:rowOff>
    </xdr:to>
    <xdr:pic>
      <xdr:nvPicPr>
        <xdr:cNvPr id="155" name="Рисунок 43">
          <a:extLst>
            <a:ext uri="{FF2B5EF4-FFF2-40B4-BE49-F238E27FC236}">
              <a16:creationId xmlns:a16="http://schemas.microsoft.com/office/drawing/2014/main" id="{82D7DC44-E768-4371-B397-F9D0217537F5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HgAAAACAAAALQBWAHgAAAACAAAAhQOVA1gWAACipwEAgwQAAGIDAAAAAA=="/>
            </a:ext>
          </a:extLst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810125" y="49091841"/>
          <a:ext cx="695325" cy="521343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228600</xdr:colOff>
      <xdr:row>74</xdr:row>
      <xdr:rowOff>57158</xdr:rowOff>
    </xdr:from>
    <xdr:to>
      <xdr:col>2</xdr:col>
      <xdr:colOff>1000125</xdr:colOff>
      <xdr:row>74</xdr:row>
      <xdr:rowOff>635635</xdr:rowOff>
    </xdr:to>
    <xdr:pic>
      <xdr:nvPicPr>
        <xdr:cNvPr id="156" name="Рисунок 43">
          <a:extLst>
            <a:ext uri="{FF2B5EF4-FFF2-40B4-BE49-F238E27FC236}">
              <a16:creationId xmlns:a16="http://schemas.microsoft.com/office/drawing/2014/main" id="{C3E92E17-5252-4A44-8180-34109D69C312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HgAAAACAAAALQBWAHgAAAACAAAAhQOVA1gWAACipwEAgwQAAGIDAAAAAA=="/>
            </a:ext>
          </a:extLst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781550" y="49739558"/>
          <a:ext cx="771525" cy="578477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276225</xdr:colOff>
      <xdr:row>78</xdr:row>
      <xdr:rowOff>57150</xdr:rowOff>
    </xdr:from>
    <xdr:to>
      <xdr:col>2</xdr:col>
      <xdr:colOff>1095374</xdr:colOff>
      <xdr:row>78</xdr:row>
      <xdr:rowOff>638175</xdr:rowOff>
    </xdr:to>
    <xdr:pic>
      <xdr:nvPicPr>
        <xdr:cNvPr id="157" name="Рисунок 45">
          <a:extLst>
            <a:ext uri="{FF2B5EF4-FFF2-40B4-BE49-F238E27FC236}">
              <a16:creationId xmlns:a16="http://schemas.microsoft.com/office/drawing/2014/main" id="{0A45C5BC-5BCD-48E7-A21E-639E843BA3E9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HoAAAACAAAAOwArAHoAAAACAAAAxQOYAxwWAADHrwEAwwQAAJMDAAAAAA=="/>
            </a:ext>
          </a:extLst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829175" y="52368450"/>
          <a:ext cx="819149" cy="581025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</xdr:col>
      <xdr:colOff>142875</xdr:colOff>
      <xdr:row>91</xdr:row>
      <xdr:rowOff>57150</xdr:rowOff>
    </xdr:from>
    <xdr:to>
      <xdr:col>2</xdr:col>
      <xdr:colOff>1140354</xdr:colOff>
      <xdr:row>91</xdr:row>
      <xdr:rowOff>582159</xdr:rowOff>
    </xdr:to>
    <xdr:pic>
      <xdr:nvPicPr>
        <xdr:cNvPr id="158" name="Рисунок 67">
          <a:extLst>
            <a:ext uri="{FF2B5EF4-FFF2-40B4-BE49-F238E27FC236}">
              <a16:creationId xmlns:a16="http://schemas.microsoft.com/office/drawing/2014/main" id="{D5581D9B-E58F-4362-B53D-0DA5B886AD06}"/>
            </a:ext>
          </a:extLst>
        </xdr:cNvPr>
        <xdr:cNvPicPr>
          <a:picLocks noChangeAspect="1"/>
          <a:extLst>
            <a:ext uri="smNativeData">
              <pm:smNativeData xmlns="" xmlns:pm="pm" val="SMDATA_12_zLOPW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XAAAAFAAAAAAAAAAAAAAA/38AAP9/AAAAAAAACQAAAAQAAAAAAAAADAAAABAAAAAAAAAAAAAAAAAAAAAAAAAAHgAAAGgAAAAAAAAAAAAAAAAAAAAAAAAAAAAAABAnAAAQJwAAAAAAAAAAAAAAAAAAAAAAAAAAAAAAAAAAAAAAAAAAAAAUAAAAAAAAAMDA/wAAAAAAZAAAADIAAAAAAAAAZAAAAAAAAAB/f38ACgAAACEAAAAuAAAAKgAAAJcAAAACAAAAWQALAJcAAAACAAAA9QOKA+8VAAAkJQIA3QQAAKYDAAAAAA=="/>
            </a:ext>
          </a:extLst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695825" y="61064775"/>
          <a:ext cx="997479" cy="525009"/>
        </a:xfrm>
        <a:prstGeom prst="rect">
          <a:avLst/>
        </a:prstGeom>
        <a:noFill/>
        <a:ln w="9525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6B72B-D1A4-46DA-9805-4AA877B0F38D}">
  <dimension ref="A1:IT112"/>
  <sheetViews>
    <sheetView tabSelected="1" topLeftCell="A103" workbookViewId="0">
      <selection activeCell="K106" sqref="K106"/>
    </sheetView>
  </sheetViews>
  <sheetFormatPr defaultRowHeight="51.75" customHeight="1" x14ac:dyDescent="0.3"/>
  <cols>
    <col min="1" max="1" width="27.42578125" style="2" customWidth="1"/>
    <col min="2" max="2" width="40.85546875" style="2" customWidth="1"/>
    <col min="3" max="3" width="18.7109375" style="2" customWidth="1"/>
    <col min="4" max="4" width="0.140625" style="2" customWidth="1"/>
    <col min="5" max="5" width="19.140625" style="2" hidden="1" customWidth="1"/>
    <col min="6" max="6" width="21.7109375" style="3" hidden="1" customWidth="1"/>
    <col min="7" max="7" width="0.140625" style="7" hidden="1" customWidth="1"/>
    <col min="8" max="9" width="21.42578125" style="7" customWidth="1"/>
    <col min="10" max="10" width="20.28515625" style="3" customWidth="1"/>
    <col min="11" max="11" width="17" style="2" customWidth="1"/>
    <col min="12" max="12" width="19.5703125" style="2" customWidth="1"/>
    <col min="13" max="254" width="9.140625" style="2"/>
    <col min="255" max="16384" width="9.140625" style="22"/>
  </cols>
  <sheetData>
    <row r="1" spans="1:254" ht="118.5" customHeight="1" x14ac:dyDescent="0.3">
      <c r="A1" s="70" t="s">
        <v>123</v>
      </c>
      <c r="B1" s="71"/>
      <c r="C1" s="71"/>
      <c r="D1" s="71"/>
      <c r="E1" s="71"/>
      <c r="F1" s="71"/>
      <c r="G1" s="71"/>
      <c r="H1" s="71"/>
      <c r="I1" s="71"/>
      <c r="J1" s="72"/>
      <c r="K1" s="31"/>
      <c r="L1" s="31"/>
    </row>
    <row r="2" spans="1:254" s="1" customFormat="1" ht="51.75" customHeight="1" x14ac:dyDescent="0.2">
      <c r="A2" s="4" t="s">
        <v>11</v>
      </c>
      <c r="B2" s="4" t="s">
        <v>10</v>
      </c>
      <c r="C2" s="4" t="s">
        <v>0</v>
      </c>
      <c r="D2" s="4" t="s">
        <v>2</v>
      </c>
      <c r="E2" s="4" t="s">
        <v>3</v>
      </c>
      <c r="F2" s="5" t="s">
        <v>4</v>
      </c>
      <c r="G2" s="35" t="s">
        <v>9</v>
      </c>
      <c r="H2" s="35" t="s">
        <v>8</v>
      </c>
      <c r="I2" s="35" t="s">
        <v>7</v>
      </c>
      <c r="J2" s="5" t="s">
        <v>5</v>
      </c>
      <c r="K2" s="32" t="s">
        <v>1</v>
      </c>
      <c r="L2" s="33" t="s">
        <v>1</v>
      </c>
    </row>
    <row r="3" spans="1:254" ht="51.75" customHeight="1" x14ac:dyDescent="0.3">
      <c r="A3" s="75" t="s">
        <v>6</v>
      </c>
      <c r="B3" s="76"/>
      <c r="C3" s="76"/>
      <c r="D3" s="76"/>
      <c r="E3" s="76"/>
      <c r="F3" s="76"/>
      <c r="G3" s="76"/>
      <c r="H3" s="76"/>
      <c r="I3" s="76"/>
      <c r="J3" s="77"/>
      <c r="K3" s="31"/>
      <c r="L3" s="31"/>
    </row>
    <row r="4" spans="1:254" ht="51.75" customHeight="1" thickBot="1" x14ac:dyDescent="0.35">
      <c r="A4" s="78" t="s">
        <v>26</v>
      </c>
      <c r="B4" s="79"/>
      <c r="C4" s="79"/>
      <c r="D4" s="79"/>
      <c r="E4" s="80"/>
      <c r="F4" s="56" t="s">
        <v>1</v>
      </c>
      <c r="G4" s="56">
        <v>70</v>
      </c>
      <c r="H4" s="56"/>
      <c r="I4" s="56"/>
      <c r="J4" s="56" t="s">
        <v>1</v>
      </c>
      <c r="K4" s="31"/>
      <c r="L4" s="31"/>
    </row>
    <row r="5" spans="1:254" ht="51.75" customHeight="1" x14ac:dyDescent="0.3">
      <c r="A5" s="17"/>
      <c r="B5" s="19"/>
      <c r="C5" s="12"/>
      <c r="D5" s="9"/>
      <c r="E5" s="10"/>
      <c r="F5" s="20"/>
      <c r="G5" s="36"/>
      <c r="H5" s="39"/>
      <c r="I5" s="39"/>
      <c r="J5" s="40"/>
      <c r="K5" s="31"/>
      <c r="L5" s="31"/>
    </row>
    <row r="6" spans="1:254" ht="51.75" customHeight="1" x14ac:dyDescent="0.3">
      <c r="A6" s="15" t="s">
        <v>1</v>
      </c>
      <c r="B6" s="18" t="s">
        <v>20</v>
      </c>
      <c r="C6" s="14"/>
      <c r="D6" s="6">
        <v>0.27</v>
      </c>
      <c r="E6" s="8">
        <f>MMULT(D6,G4)</f>
        <v>18.900000000000002</v>
      </c>
      <c r="F6" s="21">
        <v>10</v>
      </c>
      <c r="G6" s="36">
        <f t="shared" ref="G6:G11" si="0">SUM(E6:F6)</f>
        <v>28.900000000000002</v>
      </c>
      <c r="H6" s="39">
        <f>MMULT(G6,1.9)</f>
        <v>54.910000000000004</v>
      </c>
      <c r="I6" s="39">
        <f>MMULT(H6,0.9)</f>
        <v>49.419000000000004</v>
      </c>
      <c r="J6" s="40">
        <f t="shared" ref="J6:J44" si="1">MMULT(H6,0.95)</f>
        <v>52.164500000000004</v>
      </c>
      <c r="K6" s="31"/>
      <c r="L6" s="31"/>
    </row>
    <row r="7" spans="1:254" ht="51.75" customHeight="1" x14ac:dyDescent="0.3">
      <c r="A7" s="11" t="s">
        <v>1</v>
      </c>
      <c r="B7" s="18" t="s">
        <v>15</v>
      </c>
      <c r="C7" s="14"/>
      <c r="D7" s="6">
        <v>0.42</v>
      </c>
      <c r="E7" s="45">
        <f>MMULT(D7,G4)</f>
        <v>29.4</v>
      </c>
      <c r="F7" s="21">
        <v>10</v>
      </c>
      <c r="G7" s="36">
        <f t="shared" si="0"/>
        <v>39.4</v>
      </c>
      <c r="H7" s="39">
        <f t="shared" ref="H7:H44" si="2">MMULT(G7,1.9)</f>
        <v>74.86</v>
      </c>
      <c r="I7" s="39">
        <f t="shared" ref="I7:I44" si="3">MMULT(H7,0.9)</f>
        <v>67.373999999999995</v>
      </c>
      <c r="J7" s="40">
        <f t="shared" si="1"/>
        <v>71.11699999999999</v>
      </c>
      <c r="K7" s="31"/>
      <c r="L7" s="31"/>
    </row>
    <row r="8" spans="1:254" ht="51.75" customHeight="1" x14ac:dyDescent="0.3">
      <c r="A8" s="15" t="s">
        <v>1</v>
      </c>
      <c r="B8" s="18" t="s">
        <v>16</v>
      </c>
      <c r="C8" s="14"/>
      <c r="D8" s="6">
        <v>0.54</v>
      </c>
      <c r="E8" s="8">
        <f>MMULT(D8,G4)</f>
        <v>37.800000000000004</v>
      </c>
      <c r="F8" s="21">
        <v>10</v>
      </c>
      <c r="G8" s="36">
        <f t="shared" si="0"/>
        <v>47.800000000000004</v>
      </c>
      <c r="H8" s="39">
        <f t="shared" si="2"/>
        <v>90.820000000000007</v>
      </c>
      <c r="I8" s="39">
        <f t="shared" si="3"/>
        <v>81.738000000000014</v>
      </c>
      <c r="J8" s="40">
        <f t="shared" si="1"/>
        <v>86.278999999999996</v>
      </c>
      <c r="K8" s="31"/>
      <c r="L8" s="31"/>
    </row>
    <row r="9" spans="1:254" ht="51.75" customHeight="1" x14ac:dyDescent="0.3">
      <c r="A9" s="15"/>
      <c r="B9" s="18" t="s">
        <v>17</v>
      </c>
      <c r="C9" s="14"/>
      <c r="D9" s="6">
        <v>0.65</v>
      </c>
      <c r="E9" s="8">
        <f>MMULT(D9,G4)</f>
        <v>45.5</v>
      </c>
      <c r="F9" s="21">
        <v>10</v>
      </c>
      <c r="G9" s="36">
        <f t="shared" si="0"/>
        <v>55.5</v>
      </c>
      <c r="H9" s="39">
        <f t="shared" si="2"/>
        <v>105.44999999999999</v>
      </c>
      <c r="I9" s="39">
        <f t="shared" si="3"/>
        <v>94.904999999999987</v>
      </c>
      <c r="J9" s="40">
        <f t="shared" si="1"/>
        <v>100.17749999999998</v>
      </c>
      <c r="K9" s="31"/>
      <c r="L9" s="31"/>
    </row>
    <row r="10" spans="1:254" ht="51.75" customHeight="1" x14ac:dyDescent="0.3">
      <c r="A10" s="15" t="s">
        <v>1</v>
      </c>
      <c r="B10" s="18" t="s">
        <v>18</v>
      </c>
      <c r="C10" s="14"/>
      <c r="D10" s="6">
        <v>1</v>
      </c>
      <c r="E10" s="8">
        <f>MMULT(D10,G4)</f>
        <v>70</v>
      </c>
      <c r="F10" s="21">
        <v>12</v>
      </c>
      <c r="G10" s="36">
        <f t="shared" si="0"/>
        <v>82</v>
      </c>
      <c r="H10" s="39">
        <f t="shared" si="2"/>
        <v>155.79999999999998</v>
      </c>
      <c r="I10" s="39">
        <f t="shared" si="3"/>
        <v>140.22</v>
      </c>
      <c r="J10" s="40">
        <f t="shared" si="1"/>
        <v>148.01</v>
      </c>
      <c r="K10" s="31"/>
      <c r="L10" s="31"/>
      <c r="P10" s="2" t="s">
        <v>1</v>
      </c>
    </row>
    <row r="11" spans="1:254" ht="51.75" customHeight="1" x14ac:dyDescent="0.3">
      <c r="A11" s="15"/>
      <c r="B11" s="18" t="s">
        <v>19</v>
      </c>
      <c r="C11" s="14"/>
      <c r="D11" s="6">
        <v>1.1000000000000001</v>
      </c>
      <c r="E11" s="8">
        <f>MMULT(D11,G4)</f>
        <v>77</v>
      </c>
      <c r="F11" s="21">
        <v>12</v>
      </c>
      <c r="G11" s="36">
        <f t="shared" si="0"/>
        <v>89</v>
      </c>
      <c r="H11" s="39">
        <f t="shared" si="2"/>
        <v>169.1</v>
      </c>
      <c r="I11" s="39">
        <f t="shared" si="3"/>
        <v>152.19</v>
      </c>
      <c r="J11" s="40">
        <f t="shared" si="1"/>
        <v>160.64499999999998</v>
      </c>
      <c r="K11" s="31"/>
      <c r="L11" s="31"/>
      <c r="IQ11" s="22"/>
      <c r="IR11" s="22"/>
      <c r="IS11" s="22"/>
      <c r="IT11" s="22"/>
    </row>
    <row r="12" spans="1:254" ht="51.75" customHeight="1" thickBot="1" x14ac:dyDescent="0.35">
      <c r="A12" s="78" t="s">
        <v>27</v>
      </c>
      <c r="B12" s="81"/>
      <c r="C12" s="79"/>
      <c r="D12" s="81"/>
      <c r="E12" s="80"/>
      <c r="F12" s="57" t="s">
        <v>1</v>
      </c>
      <c r="G12" s="57">
        <v>70</v>
      </c>
      <c r="H12" s="57"/>
      <c r="I12" s="57"/>
      <c r="J12" s="57" t="s">
        <v>1</v>
      </c>
      <c r="K12" s="31"/>
      <c r="L12" s="31"/>
      <c r="IQ12" s="22"/>
      <c r="IR12" s="22"/>
      <c r="IS12" s="22"/>
      <c r="IT12" s="22"/>
    </row>
    <row r="13" spans="1:254" ht="51.75" customHeight="1" thickBot="1" x14ac:dyDescent="0.35">
      <c r="A13" s="17"/>
      <c r="B13" s="29" t="s">
        <v>54</v>
      </c>
      <c r="C13" s="12"/>
      <c r="D13" s="37">
        <v>0.31</v>
      </c>
      <c r="E13" s="10">
        <f>MMULT(D13,70)</f>
        <v>21.7</v>
      </c>
      <c r="F13" s="20">
        <v>12</v>
      </c>
      <c r="G13" s="36">
        <f t="shared" ref="G13:G26" si="4">SUM(E13:F13)</f>
        <v>33.700000000000003</v>
      </c>
      <c r="H13" s="39">
        <f t="shared" si="2"/>
        <v>64.03</v>
      </c>
      <c r="I13" s="39">
        <f t="shared" si="3"/>
        <v>57.627000000000002</v>
      </c>
      <c r="J13" s="40">
        <f t="shared" si="1"/>
        <v>60.828499999999998</v>
      </c>
      <c r="K13" s="31"/>
      <c r="L13" s="31"/>
      <c r="IQ13" s="22"/>
      <c r="IR13" s="22"/>
      <c r="IS13" s="22"/>
      <c r="IT13" s="22"/>
    </row>
    <row r="14" spans="1:254" ht="51.75" customHeight="1" thickBot="1" x14ac:dyDescent="0.35">
      <c r="A14" s="15"/>
      <c r="B14" s="18" t="s">
        <v>55</v>
      </c>
      <c r="C14" s="14"/>
      <c r="D14" s="38">
        <v>0.34</v>
      </c>
      <c r="E14" s="10">
        <f t="shared" ref="E14:E26" si="5">MMULT(D14,70)</f>
        <v>23.8</v>
      </c>
      <c r="F14" s="21">
        <v>12</v>
      </c>
      <c r="G14" s="36">
        <f t="shared" si="4"/>
        <v>35.799999999999997</v>
      </c>
      <c r="H14" s="39">
        <f t="shared" si="2"/>
        <v>68.02</v>
      </c>
      <c r="I14" s="39">
        <f t="shared" si="3"/>
        <v>61.217999999999996</v>
      </c>
      <c r="J14" s="40">
        <f t="shared" si="1"/>
        <v>64.619</v>
      </c>
      <c r="K14" s="31"/>
      <c r="L14" s="31"/>
    </row>
    <row r="15" spans="1:254" ht="51.75" customHeight="1" thickBot="1" x14ac:dyDescent="0.35">
      <c r="A15" s="15"/>
      <c r="B15" s="18" t="s">
        <v>21</v>
      </c>
      <c r="C15" s="14"/>
      <c r="D15" s="38">
        <v>0.36</v>
      </c>
      <c r="E15" s="10">
        <f t="shared" si="5"/>
        <v>25.2</v>
      </c>
      <c r="F15" s="21">
        <v>12</v>
      </c>
      <c r="G15" s="36">
        <f t="shared" si="4"/>
        <v>37.200000000000003</v>
      </c>
      <c r="H15" s="39">
        <f t="shared" si="2"/>
        <v>70.680000000000007</v>
      </c>
      <c r="I15" s="39">
        <f t="shared" si="3"/>
        <v>63.612000000000009</v>
      </c>
      <c r="J15" s="40">
        <f t="shared" si="1"/>
        <v>67.146000000000001</v>
      </c>
      <c r="K15" s="34"/>
      <c r="L15" s="34" t="s">
        <v>12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</row>
    <row r="16" spans="1:254" ht="51.75" customHeight="1" thickBot="1" x14ac:dyDescent="0.35">
      <c r="A16" s="15"/>
      <c r="B16" s="18" t="s">
        <v>56</v>
      </c>
      <c r="C16" s="14"/>
      <c r="D16" s="38">
        <v>0.37</v>
      </c>
      <c r="E16" s="10">
        <f t="shared" si="5"/>
        <v>25.9</v>
      </c>
      <c r="F16" s="21">
        <v>13</v>
      </c>
      <c r="G16" s="36">
        <f t="shared" si="4"/>
        <v>38.9</v>
      </c>
      <c r="H16" s="39">
        <f t="shared" si="2"/>
        <v>73.91</v>
      </c>
      <c r="I16" s="39">
        <f t="shared" si="3"/>
        <v>66.519000000000005</v>
      </c>
      <c r="J16" s="40">
        <f t="shared" si="1"/>
        <v>70.214499999999987</v>
      </c>
      <c r="K16" s="34"/>
      <c r="L16" s="34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1:254" ht="51.75" customHeight="1" thickBot="1" x14ac:dyDescent="0.35">
      <c r="A17" s="15"/>
      <c r="B17" s="18" t="s">
        <v>57</v>
      </c>
      <c r="C17" s="14"/>
      <c r="D17" s="38">
        <v>0.44</v>
      </c>
      <c r="E17" s="10">
        <f t="shared" si="5"/>
        <v>30.8</v>
      </c>
      <c r="F17" s="21">
        <v>13</v>
      </c>
      <c r="G17" s="36">
        <f t="shared" si="4"/>
        <v>43.8</v>
      </c>
      <c r="H17" s="39">
        <f t="shared" si="2"/>
        <v>83.219999999999985</v>
      </c>
      <c r="I17" s="39">
        <f t="shared" si="3"/>
        <v>74.897999999999982</v>
      </c>
      <c r="J17" s="40">
        <f t="shared" si="1"/>
        <v>79.058999999999983</v>
      </c>
      <c r="K17" s="34"/>
      <c r="L17" s="34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</row>
    <row r="18" spans="1:254" ht="51.75" customHeight="1" thickBot="1" x14ac:dyDescent="0.35">
      <c r="A18" s="15"/>
      <c r="B18" s="18" t="s">
        <v>79</v>
      </c>
      <c r="C18" s="14"/>
      <c r="D18" s="38">
        <v>0.47</v>
      </c>
      <c r="E18" s="10">
        <f t="shared" si="5"/>
        <v>32.9</v>
      </c>
      <c r="F18" s="21">
        <v>13</v>
      </c>
      <c r="G18" s="36">
        <f t="shared" si="4"/>
        <v>45.9</v>
      </c>
      <c r="H18" s="39">
        <f t="shared" si="2"/>
        <v>87.21</v>
      </c>
      <c r="I18" s="39">
        <f t="shared" si="3"/>
        <v>78.48899999999999</v>
      </c>
      <c r="J18" s="40">
        <f t="shared" si="1"/>
        <v>82.849499999999992</v>
      </c>
      <c r="K18" s="34"/>
      <c r="L18" s="34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</row>
    <row r="19" spans="1:254" ht="51.75" customHeight="1" thickBot="1" x14ac:dyDescent="0.35">
      <c r="A19" s="15"/>
      <c r="B19" s="18" t="s">
        <v>58</v>
      </c>
      <c r="C19" s="14"/>
      <c r="D19" s="38">
        <v>0.5</v>
      </c>
      <c r="E19" s="10">
        <f t="shared" si="5"/>
        <v>35</v>
      </c>
      <c r="F19" s="21">
        <v>13</v>
      </c>
      <c r="G19" s="36">
        <f t="shared" si="4"/>
        <v>48</v>
      </c>
      <c r="H19" s="39">
        <f t="shared" si="2"/>
        <v>91.199999999999989</v>
      </c>
      <c r="I19" s="39">
        <f t="shared" si="3"/>
        <v>82.08</v>
      </c>
      <c r="J19" s="40">
        <f t="shared" si="1"/>
        <v>86.639999999999986</v>
      </c>
      <c r="K19" s="34"/>
      <c r="L19" s="34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</row>
    <row r="20" spans="1:254" ht="51.75" customHeight="1" thickBot="1" x14ac:dyDescent="0.35">
      <c r="A20" s="15"/>
      <c r="B20" s="18" t="s">
        <v>59</v>
      </c>
      <c r="C20" s="14"/>
      <c r="D20" s="38">
        <v>0.6</v>
      </c>
      <c r="E20" s="10">
        <f t="shared" si="5"/>
        <v>42</v>
      </c>
      <c r="F20" s="21">
        <v>15</v>
      </c>
      <c r="G20" s="36">
        <f t="shared" si="4"/>
        <v>57</v>
      </c>
      <c r="H20" s="39">
        <f t="shared" si="2"/>
        <v>108.3</v>
      </c>
      <c r="I20" s="39">
        <f t="shared" si="3"/>
        <v>97.47</v>
      </c>
      <c r="J20" s="40">
        <f t="shared" si="1"/>
        <v>102.88499999999999</v>
      </c>
      <c r="K20" s="34"/>
      <c r="L20" s="34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</row>
    <row r="21" spans="1:254" ht="51.75" customHeight="1" thickBot="1" x14ac:dyDescent="0.35">
      <c r="A21" s="15"/>
      <c r="B21" s="18" t="s">
        <v>22</v>
      </c>
      <c r="C21" s="14"/>
      <c r="D21" s="38">
        <v>0.65</v>
      </c>
      <c r="E21" s="10">
        <f t="shared" si="5"/>
        <v>45.5</v>
      </c>
      <c r="F21" s="21">
        <v>15</v>
      </c>
      <c r="G21" s="36">
        <f t="shared" si="4"/>
        <v>60.5</v>
      </c>
      <c r="H21" s="39">
        <f t="shared" si="2"/>
        <v>114.94999999999999</v>
      </c>
      <c r="I21" s="39">
        <f t="shared" si="3"/>
        <v>103.455</v>
      </c>
      <c r="J21" s="40">
        <f t="shared" si="1"/>
        <v>109.20249999999999</v>
      </c>
      <c r="K21" s="31"/>
      <c r="L21" s="31"/>
    </row>
    <row r="22" spans="1:254" ht="51.75" customHeight="1" thickBot="1" x14ac:dyDescent="0.35">
      <c r="A22" s="15"/>
      <c r="B22" s="18" t="s">
        <v>60</v>
      </c>
      <c r="C22" s="14"/>
      <c r="D22" s="38">
        <v>0.9</v>
      </c>
      <c r="E22" s="10">
        <f t="shared" si="5"/>
        <v>63</v>
      </c>
      <c r="F22" s="21">
        <v>15</v>
      </c>
      <c r="G22" s="36">
        <f t="shared" si="4"/>
        <v>78</v>
      </c>
      <c r="H22" s="39">
        <f t="shared" si="2"/>
        <v>148.19999999999999</v>
      </c>
      <c r="I22" s="39">
        <f t="shared" si="3"/>
        <v>133.38</v>
      </c>
      <c r="J22" s="40">
        <f t="shared" si="1"/>
        <v>140.79</v>
      </c>
      <c r="K22" s="31"/>
      <c r="L22" s="31"/>
    </row>
    <row r="23" spans="1:254" ht="51.75" customHeight="1" thickBot="1" x14ac:dyDescent="0.35">
      <c r="A23" s="15" t="s">
        <v>1</v>
      </c>
      <c r="B23" s="18" t="s">
        <v>14</v>
      </c>
      <c r="C23" s="14"/>
      <c r="D23" s="38">
        <v>0.7</v>
      </c>
      <c r="E23" s="10">
        <f t="shared" si="5"/>
        <v>49</v>
      </c>
      <c r="F23" s="21">
        <v>13</v>
      </c>
      <c r="G23" s="36">
        <f t="shared" si="4"/>
        <v>62</v>
      </c>
      <c r="H23" s="39">
        <f t="shared" si="2"/>
        <v>117.8</v>
      </c>
      <c r="I23" s="39">
        <f t="shared" si="3"/>
        <v>106.02</v>
      </c>
      <c r="J23" s="40">
        <f t="shared" si="1"/>
        <v>111.91</v>
      </c>
      <c r="K23" s="31"/>
      <c r="L23" s="31"/>
    </row>
    <row r="24" spans="1:254" ht="51.75" customHeight="1" thickBot="1" x14ac:dyDescent="0.35">
      <c r="A24" s="15"/>
      <c r="B24" s="18" t="s">
        <v>36</v>
      </c>
      <c r="C24" s="14"/>
      <c r="D24" s="38">
        <v>0.55000000000000004</v>
      </c>
      <c r="E24" s="10">
        <f t="shared" si="5"/>
        <v>38.5</v>
      </c>
      <c r="F24" s="21">
        <v>13</v>
      </c>
      <c r="G24" s="36">
        <f t="shared" si="4"/>
        <v>51.5</v>
      </c>
      <c r="H24" s="39">
        <f t="shared" si="2"/>
        <v>97.85</v>
      </c>
      <c r="I24" s="39">
        <f t="shared" si="3"/>
        <v>88.064999999999998</v>
      </c>
      <c r="J24" s="40">
        <f t="shared" si="1"/>
        <v>92.957499999999996</v>
      </c>
      <c r="K24" s="31"/>
      <c r="L24" s="31"/>
    </row>
    <row r="25" spans="1:254" ht="51.75" customHeight="1" thickBot="1" x14ac:dyDescent="0.35">
      <c r="A25" s="15"/>
      <c r="B25" s="18" t="s">
        <v>23</v>
      </c>
      <c r="C25" s="14"/>
      <c r="D25" s="38">
        <v>0.65</v>
      </c>
      <c r="E25" s="10">
        <f t="shared" si="5"/>
        <v>45.5</v>
      </c>
      <c r="F25" s="21">
        <v>13</v>
      </c>
      <c r="G25" s="36">
        <f t="shared" si="4"/>
        <v>58.5</v>
      </c>
      <c r="H25" s="39">
        <f t="shared" si="2"/>
        <v>111.14999999999999</v>
      </c>
      <c r="I25" s="39">
        <f t="shared" si="3"/>
        <v>100.035</v>
      </c>
      <c r="J25" s="40">
        <f t="shared" si="1"/>
        <v>105.59249999999999</v>
      </c>
      <c r="K25" s="31"/>
      <c r="L25" s="31"/>
    </row>
    <row r="26" spans="1:254" ht="51.75" customHeight="1" x14ac:dyDescent="0.3">
      <c r="A26" s="43"/>
      <c r="B26" s="18" t="s">
        <v>62</v>
      </c>
      <c r="C26" s="44"/>
      <c r="D26" s="38">
        <v>1.1000000000000001</v>
      </c>
      <c r="E26" s="10">
        <f t="shared" si="5"/>
        <v>77</v>
      </c>
      <c r="F26" s="23">
        <v>20</v>
      </c>
      <c r="G26" s="36">
        <f t="shared" si="4"/>
        <v>97</v>
      </c>
      <c r="H26" s="39">
        <f t="shared" si="2"/>
        <v>184.29999999999998</v>
      </c>
      <c r="I26" s="39">
        <f t="shared" si="3"/>
        <v>165.86999999999998</v>
      </c>
      <c r="J26" s="40">
        <f t="shared" si="1"/>
        <v>175.08499999999998</v>
      </c>
      <c r="K26" s="34"/>
      <c r="L26" s="3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</row>
    <row r="27" spans="1:254" ht="51.75" customHeight="1" thickBot="1" x14ac:dyDescent="0.35">
      <c r="A27" s="82" t="s">
        <v>29</v>
      </c>
      <c r="B27" s="83"/>
      <c r="C27" s="83"/>
      <c r="D27" s="83"/>
      <c r="E27" s="84"/>
      <c r="F27" s="53">
        <v>70</v>
      </c>
      <c r="G27" s="53"/>
      <c r="H27" s="58"/>
      <c r="I27" s="53"/>
      <c r="J27" s="53" t="s">
        <v>1</v>
      </c>
      <c r="K27" s="31"/>
      <c r="L27" s="31"/>
    </row>
    <row r="28" spans="1:254" ht="51.75" customHeight="1" x14ac:dyDescent="0.3">
      <c r="A28" s="17"/>
      <c r="B28" s="19" t="s">
        <v>61</v>
      </c>
      <c r="C28" s="12"/>
      <c r="D28" s="9">
        <v>0.44</v>
      </c>
      <c r="E28" s="10">
        <f>MMULT(D28,F27)</f>
        <v>30.8</v>
      </c>
      <c r="F28" s="20">
        <v>15</v>
      </c>
      <c r="G28" s="36">
        <f t="shared" ref="G28:G44" si="6">SUM(E28:F28)</f>
        <v>45.8</v>
      </c>
      <c r="H28" s="39">
        <f t="shared" si="2"/>
        <v>87.02</v>
      </c>
      <c r="I28" s="39">
        <f t="shared" si="3"/>
        <v>78.317999999999998</v>
      </c>
      <c r="J28" s="40">
        <f t="shared" si="1"/>
        <v>82.668999999999997</v>
      </c>
      <c r="K28" s="31"/>
      <c r="L28" s="31"/>
    </row>
    <row r="29" spans="1:254" ht="51.75" customHeight="1" x14ac:dyDescent="0.3">
      <c r="A29" s="15"/>
      <c r="B29" s="18" t="s">
        <v>34</v>
      </c>
      <c r="C29" s="14"/>
      <c r="D29" s="6">
        <v>0.44</v>
      </c>
      <c r="E29" s="8">
        <f>MMULT(D29,F27)</f>
        <v>30.8</v>
      </c>
      <c r="F29" s="21">
        <v>15</v>
      </c>
      <c r="G29" s="36">
        <f t="shared" si="6"/>
        <v>45.8</v>
      </c>
      <c r="H29" s="39">
        <f t="shared" si="2"/>
        <v>87.02</v>
      </c>
      <c r="I29" s="39">
        <f t="shared" si="3"/>
        <v>78.317999999999998</v>
      </c>
      <c r="J29" s="40">
        <f t="shared" si="1"/>
        <v>82.668999999999997</v>
      </c>
      <c r="K29" s="31"/>
      <c r="L29" s="31"/>
    </row>
    <row r="30" spans="1:254" ht="51.75" customHeight="1" x14ac:dyDescent="0.3">
      <c r="A30" s="15" t="s">
        <v>1</v>
      </c>
      <c r="B30" s="18" t="s">
        <v>33</v>
      </c>
      <c r="C30" s="14"/>
      <c r="D30" s="6">
        <v>0.47</v>
      </c>
      <c r="E30" s="8">
        <f>MMULT(D30,F27)</f>
        <v>32.9</v>
      </c>
      <c r="F30" s="21">
        <v>15</v>
      </c>
      <c r="G30" s="36">
        <f t="shared" si="6"/>
        <v>47.9</v>
      </c>
      <c r="H30" s="39">
        <f t="shared" si="2"/>
        <v>91.009999999999991</v>
      </c>
      <c r="I30" s="39">
        <f t="shared" si="3"/>
        <v>81.908999999999992</v>
      </c>
      <c r="J30" s="40">
        <f t="shared" si="1"/>
        <v>86.459499999999991</v>
      </c>
      <c r="K30" s="34"/>
      <c r="L30" s="34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</row>
    <row r="31" spans="1:254" ht="51.75" customHeight="1" x14ac:dyDescent="0.3">
      <c r="A31" s="15"/>
      <c r="B31" s="18" t="s">
        <v>31</v>
      </c>
      <c r="C31" s="14"/>
      <c r="D31" s="6">
        <v>0.6</v>
      </c>
      <c r="E31" s="8">
        <f>MMULT(D31,F27)</f>
        <v>42</v>
      </c>
      <c r="F31" s="21">
        <v>15</v>
      </c>
      <c r="G31" s="36">
        <f t="shared" si="6"/>
        <v>57</v>
      </c>
      <c r="H31" s="39">
        <f t="shared" si="2"/>
        <v>108.3</v>
      </c>
      <c r="I31" s="39">
        <f t="shared" si="3"/>
        <v>97.47</v>
      </c>
      <c r="J31" s="40">
        <f t="shared" si="1"/>
        <v>102.88499999999999</v>
      </c>
      <c r="K31" s="31"/>
      <c r="L31" s="31"/>
    </row>
    <row r="32" spans="1:254" ht="51.75" customHeight="1" x14ac:dyDescent="0.3">
      <c r="A32" s="15"/>
      <c r="B32" s="18" t="s">
        <v>37</v>
      </c>
      <c r="C32" s="14"/>
      <c r="D32" s="6">
        <v>0.48</v>
      </c>
      <c r="E32" s="8">
        <f>MMULT(D32,70)</f>
        <v>33.6</v>
      </c>
      <c r="F32" s="21">
        <v>15</v>
      </c>
      <c r="G32" s="36">
        <f t="shared" si="6"/>
        <v>48.6</v>
      </c>
      <c r="H32" s="39">
        <f t="shared" si="2"/>
        <v>92.34</v>
      </c>
      <c r="I32" s="39">
        <f t="shared" si="3"/>
        <v>83.106000000000009</v>
      </c>
      <c r="J32" s="40">
        <f t="shared" si="1"/>
        <v>87.722999999999999</v>
      </c>
      <c r="K32" s="34"/>
      <c r="L32" s="34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</row>
    <row r="33" spans="1:254" ht="51.75" customHeight="1" x14ac:dyDescent="0.3">
      <c r="A33" s="15"/>
      <c r="B33" s="18" t="s">
        <v>24</v>
      </c>
      <c r="C33" s="14"/>
      <c r="D33" s="6">
        <v>0.6</v>
      </c>
      <c r="E33" s="8">
        <f>MMULT(D33,70)</f>
        <v>42</v>
      </c>
      <c r="F33" s="21">
        <v>15</v>
      </c>
      <c r="G33" s="36">
        <f t="shared" si="6"/>
        <v>57</v>
      </c>
      <c r="H33" s="39">
        <f t="shared" si="2"/>
        <v>108.3</v>
      </c>
      <c r="I33" s="39">
        <f t="shared" si="3"/>
        <v>97.47</v>
      </c>
      <c r="J33" s="40">
        <f t="shared" si="1"/>
        <v>102.88499999999999</v>
      </c>
      <c r="K33" s="31"/>
      <c r="L33" s="31"/>
    </row>
    <row r="34" spans="1:254" ht="51.75" customHeight="1" x14ac:dyDescent="0.3">
      <c r="A34" s="15"/>
      <c r="B34" s="18" t="s">
        <v>25</v>
      </c>
      <c r="C34" s="14"/>
      <c r="D34" s="6">
        <v>0.65</v>
      </c>
      <c r="E34" s="8">
        <f t="shared" ref="E34:E44" si="7">MMULT(D34,70)</f>
        <v>45.5</v>
      </c>
      <c r="F34" s="21">
        <v>15</v>
      </c>
      <c r="G34" s="36">
        <f t="shared" si="6"/>
        <v>60.5</v>
      </c>
      <c r="H34" s="39">
        <f t="shared" si="2"/>
        <v>114.94999999999999</v>
      </c>
      <c r="I34" s="39">
        <f t="shared" si="3"/>
        <v>103.455</v>
      </c>
      <c r="J34" s="40">
        <f t="shared" si="1"/>
        <v>109.20249999999999</v>
      </c>
      <c r="K34" s="34"/>
      <c r="L34" s="34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</row>
    <row r="35" spans="1:254" ht="51.75" customHeight="1" x14ac:dyDescent="0.3">
      <c r="A35" s="15"/>
      <c r="B35" s="18" t="s">
        <v>35</v>
      </c>
      <c r="C35" s="14"/>
      <c r="D35" s="6">
        <v>0.8</v>
      </c>
      <c r="E35" s="8">
        <f t="shared" si="7"/>
        <v>56</v>
      </c>
      <c r="F35" s="21">
        <v>15</v>
      </c>
      <c r="G35" s="36">
        <f t="shared" ref="G35" si="8">SUM(E35:F35)</f>
        <v>71</v>
      </c>
      <c r="H35" s="39">
        <f t="shared" si="2"/>
        <v>134.9</v>
      </c>
      <c r="I35" s="39">
        <f t="shared" si="3"/>
        <v>121.41000000000001</v>
      </c>
      <c r="J35" s="40">
        <f t="shared" si="1"/>
        <v>128.155</v>
      </c>
      <c r="K35" s="34"/>
      <c r="L35" s="34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</row>
    <row r="36" spans="1:254" ht="51.75" customHeight="1" x14ac:dyDescent="0.3">
      <c r="A36" s="15"/>
      <c r="B36" s="18" t="s">
        <v>80</v>
      </c>
      <c r="C36" s="14"/>
      <c r="D36" s="6">
        <v>0.7</v>
      </c>
      <c r="E36" s="8">
        <f t="shared" si="7"/>
        <v>49</v>
      </c>
      <c r="F36" s="21">
        <v>15</v>
      </c>
      <c r="G36" s="36">
        <f t="shared" si="6"/>
        <v>64</v>
      </c>
      <c r="H36" s="39">
        <f t="shared" si="2"/>
        <v>121.6</v>
      </c>
      <c r="I36" s="39">
        <f t="shared" si="3"/>
        <v>109.44</v>
      </c>
      <c r="J36" s="40">
        <f t="shared" si="1"/>
        <v>115.52</v>
      </c>
      <c r="K36" s="31"/>
      <c r="L36" s="31"/>
    </row>
    <row r="37" spans="1:254" ht="51.75" customHeight="1" x14ac:dyDescent="0.3">
      <c r="A37" s="15"/>
      <c r="B37" s="18" t="s">
        <v>102</v>
      </c>
      <c r="C37" s="14"/>
      <c r="D37" s="6">
        <v>0.85</v>
      </c>
      <c r="E37" s="8">
        <f t="shared" si="7"/>
        <v>59.5</v>
      </c>
      <c r="F37" s="21">
        <v>15</v>
      </c>
      <c r="G37" s="36">
        <f t="shared" si="6"/>
        <v>74.5</v>
      </c>
      <c r="H37" s="39">
        <f t="shared" si="2"/>
        <v>141.54999999999998</v>
      </c>
      <c r="I37" s="39">
        <f t="shared" si="3"/>
        <v>127.39499999999998</v>
      </c>
      <c r="J37" s="40">
        <f t="shared" si="1"/>
        <v>134.47249999999997</v>
      </c>
      <c r="K37" s="34"/>
      <c r="L37" s="34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</row>
    <row r="38" spans="1:254" ht="51.75" customHeight="1" x14ac:dyDescent="0.3">
      <c r="A38" s="15"/>
      <c r="B38" s="18" t="s">
        <v>32</v>
      </c>
      <c r="C38" s="14"/>
      <c r="D38" s="6">
        <v>0.81</v>
      </c>
      <c r="E38" s="8">
        <f t="shared" si="7"/>
        <v>56.7</v>
      </c>
      <c r="F38" s="21">
        <v>15</v>
      </c>
      <c r="G38" s="36">
        <f t="shared" ref="G38:G41" si="9">SUM(E38:F38)</f>
        <v>71.7</v>
      </c>
      <c r="H38" s="39">
        <f t="shared" si="2"/>
        <v>136.22999999999999</v>
      </c>
      <c r="I38" s="39">
        <f t="shared" si="3"/>
        <v>122.607</v>
      </c>
      <c r="J38" s="40">
        <f t="shared" si="1"/>
        <v>129.41849999999999</v>
      </c>
      <c r="K38" s="34"/>
      <c r="L38" s="34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</row>
    <row r="39" spans="1:254" ht="51.75" customHeight="1" x14ac:dyDescent="0.3">
      <c r="A39" s="15"/>
      <c r="B39" s="18" t="s">
        <v>63</v>
      </c>
      <c r="C39" s="14"/>
      <c r="D39" s="6">
        <v>0.8</v>
      </c>
      <c r="E39" s="8">
        <f t="shared" si="7"/>
        <v>56</v>
      </c>
      <c r="F39" s="21">
        <v>20</v>
      </c>
      <c r="G39" s="36">
        <f t="shared" si="9"/>
        <v>76</v>
      </c>
      <c r="H39" s="39">
        <f t="shared" si="2"/>
        <v>144.4</v>
      </c>
      <c r="I39" s="39">
        <f t="shared" si="3"/>
        <v>129.96</v>
      </c>
      <c r="J39" s="40">
        <f t="shared" si="1"/>
        <v>137.18</v>
      </c>
      <c r="K39" s="34"/>
      <c r="L39" s="34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</row>
    <row r="40" spans="1:254" ht="51.75" customHeight="1" x14ac:dyDescent="0.3">
      <c r="A40" s="15"/>
      <c r="B40" s="18" t="s">
        <v>30</v>
      </c>
      <c r="C40" s="14"/>
      <c r="D40" s="6">
        <v>0.8</v>
      </c>
      <c r="E40" s="8">
        <f t="shared" si="7"/>
        <v>56</v>
      </c>
      <c r="F40" s="21">
        <v>20</v>
      </c>
      <c r="G40" s="36">
        <f t="shared" si="9"/>
        <v>76</v>
      </c>
      <c r="H40" s="39">
        <f t="shared" si="2"/>
        <v>144.4</v>
      </c>
      <c r="I40" s="39">
        <f t="shared" si="3"/>
        <v>129.96</v>
      </c>
      <c r="J40" s="40">
        <f t="shared" si="1"/>
        <v>137.18</v>
      </c>
      <c r="K40" s="34"/>
      <c r="L40" s="34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</row>
    <row r="41" spans="1:254" ht="51.75" customHeight="1" x14ac:dyDescent="0.3">
      <c r="A41" s="15"/>
      <c r="B41" s="18" t="s">
        <v>81</v>
      </c>
      <c r="C41" s="14"/>
      <c r="D41" s="6">
        <v>0.9</v>
      </c>
      <c r="E41" s="8">
        <f t="shared" si="7"/>
        <v>63</v>
      </c>
      <c r="F41" s="21">
        <v>20</v>
      </c>
      <c r="G41" s="36">
        <f t="shared" si="9"/>
        <v>83</v>
      </c>
      <c r="H41" s="39">
        <f t="shared" si="2"/>
        <v>157.69999999999999</v>
      </c>
      <c r="I41" s="39">
        <f t="shared" si="3"/>
        <v>141.93</v>
      </c>
      <c r="J41" s="40">
        <f t="shared" si="1"/>
        <v>149.81499999999997</v>
      </c>
      <c r="K41" s="34"/>
      <c r="L41" s="34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</row>
    <row r="42" spans="1:254" ht="60" customHeight="1" x14ac:dyDescent="0.3">
      <c r="A42" s="15"/>
      <c r="B42" s="18" t="s">
        <v>82</v>
      </c>
      <c r="C42" s="14"/>
      <c r="D42" s="6">
        <v>1.42</v>
      </c>
      <c r="E42" s="8">
        <f t="shared" si="7"/>
        <v>99.399999999999991</v>
      </c>
      <c r="F42" s="21">
        <v>25</v>
      </c>
      <c r="G42" s="36">
        <f t="shared" si="6"/>
        <v>124.39999999999999</v>
      </c>
      <c r="H42" s="39">
        <f t="shared" si="2"/>
        <v>236.35999999999999</v>
      </c>
      <c r="I42" s="39">
        <f t="shared" si="3"/>
        <v>212.72399999999999</v>
      </c>
      <c r="J42" s="40">
        <f t="shared" si="1"/>
        <v>224.54199999999997</v>
      </c>
      <c r="K42" s="31"/>
      <c r="L42" s="31"/>
    </row>
    <row r="43" spans="1:254" ht="51.75" customHeight="1" x14ac:dyDescent="0.3">
      <c r="A43" s="15"/>
      <c r="B43" s="18" t="s">
        <v>94</v>
      </c>
      <c r="C43" s="14"/>
      <c r="D43" s="6">
        <v>0.9</v>
      </c>
      <c r="E43" s="8">
        <f t="shared" si="7"/>
        <v>63</v>
      </c>
      <c r="F43" s="21">
        <v>15</v>
      </c>
      <c r="G43" s="36">
        <f t="shared" si="6"/>
        <v>78</v>
      </c>
      <c r="H43" s="39">
        <f t="shared" si="2"/>
        <v>148.19999999999999</v>
      </c>
      <c r="I43" s="39">
        <f t="shared" si="3"/>
        <v>133.38</v>
      </c>
      <c r="J43" s="40">
        <f t="shared" si="1"/>
        <v>140.79</v>
      </c>
      <c r="K43" s="31"/>
      <c r="L43" s="31"/>
    </row>
    <row r="44" spans="1:254" ht="51.75" customHeight="1" x14ac:dyDescent="0.3">
      <c r="A44" s="24"/>
      <c r="B44" s="18" t="s">
        <v>95</v>
      </c>
      <c r="C44" s="25"/>
      <c r="D44" s="6">
        <v>1.4</v>
      </c>
      <c r="E44" s="8">
        <f t="shared" si="7"/>
        <v>98</v>
      </c>
      <c r="F44" s="21">
        <v>25</v>
      </c>
      <c r="G44" s="36">
        <f t="shared" si="6"/>
        <v>123</v>
      </c>
      <c r="H44" s="39">
        <f t="shared" si="2"/>
        <v>233.7</v>
      </c>
      <c r="I44" s="39">
        <f t="shared" si="3"/>
        <v>210.32999999999998</v>
      </c>
      <c r="J44" s="40">
        <f t="shared" si="1"/>
        <v>222.01499999999999</v>
      </c>
      <c r="K44" s="34"/>
      <c r="L44" s="34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</row>
    <row r="45" spans="1:254" ht="51.75" customHeight="1" x14ac:dyDescent="0.3">
      <c r="A45" s="75" t="s">
        <v>28</v>
      </c>
      <c r="B45" s="76"/>
      <c r="C45" s="76"/>
      <c r="D45" s="76"/>
      <c r="E45" s="76"/>
      <c r="F45" s="76"/>
      <c r="G45" s="76"/>
      <c r="H45" s="76"/>
      <c r="I45" s="76"/>
      <c r="J45" s="77"/>
      <c r="K45" s="31"/>
      <c r="L45" s="31"/>
    </row>
    <row r="46" spans="1:254" ht="51.75" customHeight="1" thickBot="1" x14ac:dyDescent="0.35">
      <c r="A46" s="82" t="s">
        <v>13</v>
      </c>
      <c r="B46" s="83"/>
      <c r="C46" s="83"/>
      <c r="D46" s="83"/>
      <c r="E46" s="84"/>
      <c r="F46" s="56" t="s">
        <v>1</v>
      </c>
      <c r="G46" s="56">
        <v>95</v>
      </c>
      <c r="H46" s="56"/>
      <c r="I46" s="56"/>
      <c r="J46" s="56" t="s">
        <v>1</v>
      </c>
      <c r="K46" s="31"/>
      <c r="L46" s="31"/>
    </row>
    <row r="47" spans="1:254" ht="51.75" customHeight="1" x14ac:dyDescent="0.3">
      <c r="A47" s="42"/>
      <c r="B47" s="19" t="s">
        <v>38</v>
      </c>
      <c r="C47" s="51"/>
      <c r="D47" s="51">
        <v>0.27</v>
      </c>
      <c r="E47" s="28">
        <f>MMULT(D47,95)</f>
        <v>25.650000000000002</v>
      </c>
      <c r="F47" s="30">
        <v>10</v>
      </c>
      <c r="G47" s="39">
        <f t="shared" ref="G47:G56" si="10">SUM(E47:F47)</f>
        <v>35.650000000000006</v>
      </c>
      <c r="H47" s="39">
        <f t="shared" ref="H47:H105" si="11">MMULT(G47,1.9)</f>
        <v>67.735000000000014</v>
      </c>
      <c r="I47" s="39">
        <f t="shared" ref="I47:I102" si="12">MMULT(H47,0.9)</f>
        <v>60.961500000000015</v>
      </c>
      <c r="J47" s="40">
        <f t="shared" ref="J47:J72" si="13">MMULT(H47,0.95)</f>
        <v>64.348250000000007</v>
      </c>
      <c r="K47" s="34"/>
      <c r="L47" s="34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</row>
    <row r="48" spans="1:254" ht="51.75" customHeight="1" x14ac:dyDescent="0.3">
      <c r="A48" s="15"/>
      <c r="B48" s="18" t="s">
        <v>39</v>
      </c>
      <c r="C48" s="14"/>
      <c r="D48" s="14">
        <v>0.4</v>
      </c>
      <c r="E48" s="28">
        <f t="shared" ref="E48:E56" si="14">MMULT(D48,95)</f>
        <v>38</v>
      </c>
      <c r="F48" s="21">
        <v>10</v>
      </c>
      <c r="G48" s="39">
        <f t="shared" si="10"/>
        <v>48</v>
      </c>
      <c r="H48" s="39">
        <f t="shared" si="11"/>
        <v>91.199999999999989</v>
      </c>
      <c r="I48" s="39">
        <f t="shared" si="12"/>
        <v>82.08</v>
      </c>
      <c r="J48" s="40">
        <f t="shared" si="13"/>
        <v>86.639999999999986</v>
      </c>
      <c r="K48" s="31"/>
      <c r="L48" s="31"/>
    </row>
    <row r="49" spans="1:254" ht="51.75" customHeight="1" x14ac:dyDescent="0.3">
      <c r="A49" s="15"/>
      <c r="B49" s="18" t="s">
        <v>40</v>
      </c>
      <c r="C49" s="14"/>
      <c r="D49" s="14">
        <v>0.28999999999999998</v>
      </c>
      <c r="E49" s="28">
        <f t="shared" si="14"/>
        <v>27.549999999999997</v>
      </c>
      <c r="F49" s="21">
        <v>10</v>
      </c>
      <c r="G49" s="39">
        <f t="shared" si="10"/>
        <v>37.549999999999997</v>
      </c>
      <c r="H49" s="39">
        <f t="shared" si="11"/>
        <v>71.344999999999985</v>
      </c>
      <c r="I49" s="39">
        <f t="shared" si="12"/>
        <v>64.210499999999982</v>
      </c>
      <c r="J49" s="40">
        <f t="shared" si="13"/>
        <v>67.777749999999983</v>
      </c>
      <c r="K49" s="31"/>
      <c r="L49" s="31"/>
    </row>
    <row r="50" spans="1:254" ht="59.25" customHeight="1" x14ac:dyDescent="0.3">
      <c r="A50" s="15"/>
      <c r="B50" s="18" t="s">
        <v>65</v>
      </c>
      <c r="C50" s="14"/>
      <c r="D50" s="14">
        <v>0.67</v>
      </c>
      <c r="E50" s="28">
        <f t="shared" si="14"/>
        <v>63.650000000000006</v>
      </c>
      <c r="F50" s="21">
        <v>12</v>
      </c>
      <c r="G50" s="39">
        <f t="shared" si="10"/>
        <v>75.650000000000006</v>
      </c>
      <c r="H50" s="39">
        <f t="shared" si="11"/>
        <v>143.73500000000001</v>
      </c>
      <c r="I50" s="39">
        <f t="shared" si="12"/>
        <v>129.36150000000001</v>
      </c>
      <c r="J50" s="40">
        <f t="shared" si="13"/>
        <v>136.54825</v>
      </c>
      <c r="K50" s="31" t="s">
        <v>1</v>
      </c>
      <c r="L50" s="31"/>
    </row>
    <row r="51" spans="1:254" ht="51.75" customHeight="1" x14ac:dyDescent="0.3">
      <c r="A51" s="15"/>
      <c r="B51" s="18" t="s">
        <v>41</v>
      </c>
      <c r="C51" s="14"/>
      <c r="D51" s="14">
        <v>0.71499999999999997</v>
      </c>
      <c r="E51" s="28">
        <f t="shared" si="14"/>
        <v>67.924999999999997</v>
      </c>
      <c r="F51" s="21">
        <v>12</v>
      </c>
      <c r="G51" s="39">
        <f t="shared" si="10"/>
        <v>79.924999999999997</v>
      </c>
      <c r="H51" s="39">
        <f t="shared" si="11"/>
        <v>151.85749999999999</v>
      </c>
      <c r="I51" s="39">
        <f t="shared" si="12"/>
        <v>136.67175</v>
      </c>
      <c r="J51" s="40">
        <f t="shared" si="13"/>
        <v>144.264625</v>
      </c>
      <c r="K51" s="31"/>
      <c r="L51" s="31"/>
    </row>
    <row r="52" spans="1:254" ht="51.75" customHeight="1" x14ac:dyDescent="0.3">
      <c r="A52" s="15"/>
      <c r="B52" s="18" t="s">
        <v>66</v>
      </c>
      <c r="C52" s="14"/>
      <c r="D52" s="14">
        <v>0.96</v>
      </c>
      <c r="E52" s="28">
        <f t="shared" si="14"/>
        <v>91.2</v>
      </c>
      <c r="F52" s="21">
        <v>13</v>
      </c>
      <c r="G52" s="39">
        <f t="shared" si="10"/>
        <v>104.2</v>
      </c>
      <c r="H52" s="39">
        <f t="shared" si="11"/>
        <v>197.98</v>
      </c>
      <c r="I52" s="39">
        <f t="shared" si="12"/>
        <v>178.18199999999999</v>
      </c>
      <c r="J52" s="40">
        <f t="shared" si="13"/>
        <v>188.08099999999999</v>
      </c>
      <c r="K52" s="34" t="s">
        <v>1</v>
      </c>
      <c r="L52" s="34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</row>
    <row r="53" spans="1:254" ht="51.75" customHeight="1" x14ac:dyDescent="0.3">
      <c r="A53" s="15"/>
      <c r="B53" s="18" t="s">
        <v>42</v>
      </c>
      <c r="C53" s="14"/>
      <c r="D53" s="14">
        <v>1.1000000000000001</v>
      </c>
      <c r="E53" s="28">
        <f t="shared" si="14"/>
        <v>104.50000000000001</v>
      </c>
      <c r="F53" s="21">
        <v>15</v>
      </c>
      <c r="G53" s="39">
        <f t="shared" si="10"/>
        <v>119.50000000000001</v>
      </c>
      <c r="H53" s="39">
        <f t="shared" si="11"/>
        <v>227.05</v>
      </c>
      <c r="I53" s="39">
        <f t="shared" si="12"/>
        <v>204.34500000000003</v>
      </c>
      <c r="J53" s="40">
        <f t="shared" si="13"/>
        <v>215.69749999999999</v>
      </c>
      <c r="K53" s="31"/>
      <c r="L53" s="31"/>
    </row>
    <row r="54" spans="1:254" ht="51.75" customHeight="1" x14ac:dyDescent="0.3">
      <c r="A54" s="15"/>
      <c r="B54" s="18" t="s">
        <v>43</v>
      </c>
      <c r="C54" s="14"/>
      <c r="D54" s="14">
        <v>1.5</v>
      </c>
      <c r="E54" s="28">
        <f t="shared" si="14"/>
        <v>142.5</v>
      </c>
      <c r="F54" s="21">
        <v>20</v>
      </c>
      <c r="G54" s="39">
        <f t="shared" si="10"/>
        <v>162.5</v>
      </c>
      <c r="H54" s="39">
        <f t="shared" si="11"/>
        <v>308.75</v>
      </c>
      <c r="I54" s="39">
        <f t="shared" si="12"/>
        <v>277.875</v>
      </c>
      <c r="J54" s="40">
        <f t="shared" si="13"/>
        <v>293.3125</v>
      </c>
      <c r="K54" s="31"/>
      <c r="L54" s="31" t="s">
        <v>78</v>
      </c>
    </row>
    <row r="55" spans="1:254" ht="51.75" customHeight="1" x14ac:dyDescent="0.3">
      <c r="A55" s="15"/>
      <c r="B55" s="18" t="s">
        <v>64</v>
      </c>
      <c r="C55" s="14"/>
      <c r="D55" s="14">
        <v>0.5</v>
      </c>
      <c r="E55" s="28">
        <f t="shared" si="14"/>
        <v>47.5</v>
      </c>
      <c r="F55" s="21">
        <v>10</v>
      </c>
      <c r="G55" s="39">
        <f t="shared" si="10"/>
        <v>57.5</v>
      </c>
      <c r="H55" s="39">
        <f t="shared" si="11"/>
        <v>109.25</v>
      </c>
      <c r="I55" s="39">
        <f t="shared" si="12"/>
        <v>98.325000000000003</v>
      </c>
      <c r="J55" s="40">
        <f t="shared" si="13"/>
        <v>103.78749999999999</v>
      </c>
      <c r="K55" s="31"/>
      <c r="L55" s="31"/>
    </row>
    <row r="56" spans="1:254" ht="51.75" customHeight="1" thickBot="1" x14ac:dyDescent="0.35">
      <c r="A56" s="15"/>
      <c r="B56" s="18" t="s">
        <v>44</v>
      </c>
      <c r="C56" s="14"/>
      <c r="D56" s="14">
        <v>0.89</v>
      </c>
      <c r="E56" s="28">
        <f t="shared" si="14"/>
        <v>84.55</v>
      </c>
      <c r="F56" s="21">
        <v>10</v>
      </c>
      <c r="G56" s="39">
        <f t="shared" si="10"/>
        <v>94.55</v>
      </c>
      <c r="H56" s="39">
        <f t="shared" si="11"/>
        <v>179.64499999999998</v>
      </c>
      <c r="I56" s="39">
        <f t="shared" si="12"/>
        <v>161.68049999999999</v>
      </c>
      <c r="J56" s="40">
        <f t="shared" si="13"/>
        <v>170.66274999999999</v>
      </c>
      <c r="K56" s="31"/>
      <c r="L56" s="31"/>
    </row>
    <row r="57" spans="1:254" ht="51.75" customHeight="1" thickBot="1" x14ac:dyDescent="0.35">
      <c r="A57" s="66" t="s">
        <v>45</v>
      </c>
      <c r="B57" s="73"/>
      <c r="C57" s="68"/>
      <c r="D57" s="73"/>
      <c r="E57" s="74"/>
      <c r="F57" s="55" t="s">
        <v>1</v>
      </c>
      <c r="G57" s="55" t="s">
        <v>84</v>
      </c>
      <c r="H57" s="55"/>
      <c r="I57" s="55"/>
      <c r="J57" s="55" t="s">
        <v>1</v>
      </c>
      <c r="K57" s="31"/>
      <c r="L57" s="31"/>
    </row>
    <row r="58" spans="1:254" ht="51.75" customHeight="1" thickBot="1" x14ac:dyDescent="0.35">
      <c r="A58" s="46"/>
      <c r="B58" s="29" t="s">
        <v>90</v>
      </c>
      <c r="C58" s="46"/>
      <c r="D58" s="48">
        <v>0.41</v>
      </c>
      <c r="E58" s="28">
        <f>MMULT(D58,66)</f>
        <v>27.06</v>
      </c>
      <c r="F58" s="47">
        <v>20</v>
      </c>
      <c r="G58" s="39">
        <f t="shared" ref="G58:G68" si="15">SUM(E58:F58)</f>
        <v>47.06</v>
      </c>
      <c r="H58" s="39">
        <f t="shared" si="11"/>
        <v>89.414000000000001</v>
      </c>
      <c r="I58" s="39">
        <f t="shared" si="12"/>
        <v>80.4726</v>
      </c>
      <c r="J58" s="40">
        <f t="shared" ref="J58:J62" si="16">MMULT(H58,0.95)</f>
        <v>84.943299999999994</v>
      </c>
      <c r="K58" s="34"/>
      <c r="L58" s="34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</row>
    <row r="59" spans="1:254" ht="51.75" customHeight="1" thickBot="1" x14ac:dyDescent="0.35">
      <c r="A59" s="46"/>
      <c r="B59" s="29" t="s">
        <v>91</v>
      </c>
      <c r="C59" s="46"/>
      <c r="D59" s="49">
        <v>0.5</v>
      </c>
      <c r="E59" s="28">
        <f>MMULT(D59,66)</f>
        <v>33</v>
      </c>
      <c r="F59" s="47">
        <v>20</v>
      </c>
      <c r="G59" s="39">
        <f t="shared" si="15"/>
        <v>53</v>
      </c>
      <c r="H59" s="39">
        <f t="shared" si="11"/>
        <v>100.69999999999999</v>
      </c>
      <c r="I59" s="39">
        <f t="shared" si="12"/>
        <v>90.63</v>
      </c>
      <c r="J59" s="40">
        <f t="shared" si="16"/>
        <v>95.664999999999978</v>
      </c>
      <c r="K59" s="34"/>
      <c r="L59" s="34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</row>
    <row r="60" spans="1:254" ht="51.75" customHeight="1" thickBot="1" x14ac:dyDescent="0.35">
      <c r="A60" s="46"/>
      <c r="B60" s="29" t="s">
        <v>92</v>
      </c>
      <c r="C60" s="46"/>
      <c r="D60" s="49">
        <v>0.9</v>
      </c>
      <c r="E60" s="28">
        <f>MMULT(D60,66)</f>
        <v>59.4</v>
      </c>
      <c r="F60" s="47">
        <v>20</v>
      </c>
      <c r="G60" s="39">
        <f t="shared" si="15"/>
        <v>79.400000000000006</v>
      </c>
      <c r="H60" s="39">
        <f t="shared" si="11"/>
        <v>150.86000000000001</v>
      </c>
      <c r="I60" s="39">
        <f t="shared" si="12"/>
        <v>135.77400000000003</v>
      </c>
      <c r="J60" s="40">
        <f t="shared" si="16"/>
        <v>143.31700000000001</v>
      </c>
      <c r="K60" s="34"/>
      <c r="L60" s="34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</row>
    <row r="61" spans="1:254" ht="51.75" customHeight="1" thickBot="1" x14ac:dyDescent="0.35">
      <c r="A61" s="46"/>
      <c r="B61" s="29" t="s">
        <v>93</v>
      </c>
      <c r="C61" s="46"/>
      <c r="D61" s="49">
        <v>0.45</v>
      </c>
      <c r="E61" s="28">
        <f>MMULT(D61,48)</f>
        <v>21.6</v>
      </c>
      <c r="F61" s="47">
        <v>20</v>
      </c>
      <c r="G61" s="39">
        <f t="shared" si="15"/>
        <v>41.6</v>
      </c>
      <c r="H61" s="39">
        <f t="shared" si="11"/>
        <v>79.039999999999992</v>
      </c>
      <c r="I61" s="39">
        <f t="shared" si="12"/>
        <v>71.135999999999996</v>
      </c>
      <c r="J61" s="40">
        <f t="shared" si="16"/>
        <v>75.087999999999994</v>
      </c>
      <c r="K61" s="34"/>
      <c r="L61" s="34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</row>
    <row r="62" spans="1:254" ht="51.75" customHeight="1" thickBot="1" x14ac:dyDescent="0.35">
      <c r="A62" s="46"/>
      <c r="B62" s="29" t="s">
        <v>89</v>
      </c>
      <c r="C62" s="46"/>
      <c r="D62" s="49">
        <v>0.52</v>
      </c>
      <c r="E62" s="28">
        <f>MMULT(D62,48)</f>
        <v>24.96</v>
      </c>
      <c r="F62" s="47">
        <v>20</v>
      </c>
      <c r="G62" s="39">
        <f t="shared" si="15"/>
        <v>44.96</v>
      </c>
      <c r="H62" s="39">
        <f t="shared" si="11"/>
        <v>85.423999999999992</v>
      </c>
      <c r="I62" s="39">
        <f t="shared" si="12"/>
        <v>76.881599999999992</v>
      </c>
      <c r="J62" s="40">
        <f t="shared" si="16"/>
        <v>81.152799999999985</v>
      </c>
      <c r="K62" s="34"/>
      <c r="L62" s="34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</row>
    <row r="63" spans="1:254" ht="51.75" customHeight="1" thickBot="1" x14ac:dyDescent="0.35">
      <c r="A63" s="17"/>
      <c r="B63" s="29" t="s">
        <v>46</v>
      </c>
      <c r="C63" s="12"/>
      <c r="D63" s="51">
        <v>0.4</v>
      </c>
      <c r="E63" s="28">
        <f>MMULT(D63,69)</f>
        <v>27.6</v>
      </c>
      <c r="F63" s="30">
        <v>20</v>
      </c>
      <c r="G63" s="39">
        <f t="shared" si="15"/>
        <v>47.6</v>
      </c>
      <c r="H63" s="39">
        <f t="shared" si="11"/>
        <v>90.44</v>
      </c>
      <c r="I63" s="39">
        <f t="shared" si="12"/>
        <v>81.396000000000001</v>
      </c>
      <c r="J63" s="40">
        <f t="shared" si="13"/>
        <v>85.917999999999992</v>
      </c>
      <c r="K63" s="31"/>
      <c r="L63" s="31"/>
    </row>
    <row r="64" spans="1:254" ht="51.75" customHeight="1" thickBot="1" x14ac:dyDescent="0.35">
      <c r="A64" s="15"/>
      <c r="B64" s="19" t="s">
        <v>47</v>
      </c>
      <c r="C64" s="14"/>
      <c r="D64" s="14">
        <v>0.52</v>
      </c>
      <c r="E64" s="28">
        <f>MMULT(D64,69)</f>
        <v>35.880000000000003</v>
      </c>
      <c r="F64" s="21">
        <v>20</v>
      </c>
      <c r="G64" s="39">
        <f t="shared" si="15"/>
        <v>55.88</v>
      </c>
      <c r="H64" s="39">
        <f t="shared" si="11"/>
        <v>106.172</v>
      </c>
      <c r="I64" s="39">
        <f t="shared" si="12"/>
        <v>95.5548</v>
      </c>
      <c r="J64" s="40">
        <f t="shared" si="13"/>
        <v>100.8634</v>
      </c>
      <c r="K64" s="31"/>
      <c r="L64" s="31"/>
    </row>
    <row r="65" spans="1:254" ht="51.75" customHeight="1" thickBot="1" x14ac:dyDescent="0.35">
      <c r="A65" s="15"/>
      <c r="B65" s="19" t="s">
        <v>48</v>
      </c>
      <c r="C65" s="14"/>
      <c r="D65" s="14">
        <v>0.72</v>
      </c>
      <c r="E65" s="28">
        <f t="shared" ref="E65" si="17">MMULT(D65,69)</f>
        <v>49.68</v>
      </c>
      <c r="F65" s="30">
        <v>20</v>
      </c>
      <c r="G65" s="39">
        <f t="shared" si="15"/>
        <v>69.680000000000007</v>
      </c>
      <c r="H65" s="39">
        <f t="shared" si="11"/>
        <v>132.392</v>
      </c>
      <c r="I65" s="39">
        <f t="shared" si="12"/>
        <v>119.1528</v>
      </c>
      <c r="J65" s="40">
        <f t="shared" si="13"/>
        <v>125.77239999999999</v>
      </c>
      <c r="K65" s="31"/>
      <c r="L65" s="31"/>
    </row>
    <row r="66" spans="1:254" ht="51.75" customHeight="1" thickBot="1" x14ac:dyDescent="0.35">
      <c r="A66" s="15"/>
      <c r="B66" s="19" t="s">
        <v>87</v>
      </c>
      <c r="C66" s="14"/>
      <c r="D66" s="14">
        <v>0.45</v>
      </c>
      <c r="E66" s="28">
        <f t="shared" ref="E66:E72" si="18">MMULT(D66,95)</f>
        <v>42.75</v>
      </c>
      <c r="F66" s="30">
        <v>20</v>
      </c>
      <c r="G66" s="39">
        <f t="shared" si="15"/>
        <v>62.75</v>
      </c>
      <c r="H66" s="39">
        <f t="shared" si="11"/>
        <v>119.22499999999999</v>
      </c>
      <c r="I66" s="39">
        <f t="shared" si="12"/>
        <v>107.30249999999999</v>
      </c>
      <c r="J66" s="40">
        <f t="shared" si="13"/>
        <v>113.26374999999999</v>
      </c>
      <c r="K66" s="31"/>
      <c r="L66" s="31"/>
    </row>
    <row r="67" spans="1:254" ht="51.75" customHeight="1" thickBot="1" x14ac:dyDescent="0.35">
      <c r="A67" s="15"/>
      <c r="B67" s="19" t="s">
        <v>88</v>
      </c>
      <c r="C67" s="14"/>
      <c r="D67" s="14">
        <v>0.52</v>
      </c>
      <c r="E67" s="28">
        <f t="shared" si="18"/>
        <v>49.4</v>
      </c>
      <c r="F67" s="30">
        <v>20</v>
      </c>
      <c r="G67" s="39">
        <f t="shared" si="15"/>
        <v>69.400000000000006</v>
      </c>
      <c r="H67" s="39">
        <f t="shared" si="11"/>
        <v>131.86000000000001</v>
      </c>
      <c r="I67" s="39">
        <f t="shared" si="12"/>
        <v>118.67400000000002</v>
      </c>
      <c r="J67" s="40">
        <f t="shared" si="13"/>
        <v>125.26700000000001</v>
      </c>
      <c r="K67" s="31"/>
      <c r="L67" s="31"/>
    </row>
    <row r="68" spans="1:254" ht="51.75" customHeight="1" thickBot="1" x14ac:dyDescent="0.35">
      <c r="A68" s="15"/>
      <c r="B68" s="19" t="s">
        <v>86</v>
      </c>
      <c r="C68" s="14"/>
      <c r="D68" s="14">
        <v>0.56000000000000005</v>
      </c>
      <c r="E68" s="28">
        <f t="shared" si="18"/>
        <v>53.2</v>
      </c>
      <c r="F68" s="30">
        <v>20</v>
      </c>
      <c r="G68" s="39">
        <f t="shared" si="15"/>
        <v>73.2</v>
      </c>
      <c r="H68" s="39">
        <f t="shared" si="11"/>
        <v>139.08000000000001</v>
      </c>
      <c r="I68" s="39">
        <f t="shared" si="12"/>
        <v>125.17200000000001</v>
      </c>
      <c r="J68" s="40">
        <f t="shared" si="13"/>
        <v>132.126</v>
      </c>
      <c r="K68" s="31"/>
      <c r="L68" s="31"/>
    </row>
    <row r="69" spans="1:254" ht="51.75" customHeight="1" thickBot="1" x14ac:dyDescent="0.35">
      <c r="A69" s="16"/>
      <c r="B69" s="19" t="s">
        <v>85</v>
      </c>
      <c r="C69" s="13"/>
      <c r="D69" s="50">
        <v>0.8</v>
      </c>
      <c r="E69" s="28">
        <f t="shared" si="18"/>
        <v>76</v>
      </c>
      <c r="F69" s="30">
        <v>20</v>
      </c>
      <c r="G69" s="39">
        <f t="shared" ref="G69:G72" si="19">SUM(E69:F69)</f>
        <v>96</v>
      </c>
      <c r="H69" s="39">
        <f t="shared" si="11"/>
        <v>182.39999999999998</v>
      </c>
      <c r="I69" s="39">
        <f t="shared" si="12"/>
        <v>164.16</v>
      </c>
      <c r="J69" s="40">
        <f t="shared" si="13"/>
        <v>173.27999999999997</v>
      </c>
      <c r="K69" s="31"/>
      <c r="L69" s="31"/>
    </row>
    <row r="70" spans="1:254" ht="51.75" customHeight="1" thickBot="1" x14ac:dyDescent="0.35">
      <c r="A70" s="26"/>
      <c r="B70" s="19" t="s">
        <v>49</v>
      </c>
      <c r="C70" s="27"/>
      <c r="D70" s="13">
        <v>1</v>
      </c>
      <c r="E70" s="28">
        <f t="shared" si="18"/>
        <v>95</v>
      </c>
      <c r="F70" s="30">
        <v>20</v>
      </c>
      <c r="G70" s="39">
        <f t="shared" si="19"/>
        <v>115</v>
      </c>
      <c r="H70" s="39">
        <f t="shared" si="11"/>
        <v>218.5</v>
      </c>
      <c r="I70" s="39">
        <f t="shared" si="12"/>
        <v>196.65</v>
      </c>
      <c r="J70" s="40">
        <f t="shared" si="13"/>
        <v>207.57499999999999</v>
      </c>
      <c r="K70" s="34"/>
      <c r="L70" s="34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</row>
    <row r="71" spans="1:254" ht="51.75" customHeight="1" thickBot="1" x14ac:dyDescent="0.35">
      <c r="A71" s="26"/>
      <c r="B71" s="19" t="s">
        <v>50</v>
      </c>
      <c r="C71" s="27"/>
      <c r="D71" s="52">
        <v>1.2</v>
      </c>
      <c r="E71" s="28">
        <f t="shared" si="18"/>
        <v>114</v>
      </c>
      <c r="F71" s="21">
        <v>25</v>
      </c>
      <c r="G71" s="39">
        <f t="shared" si="19"/>
        <v>139</v>
      </c>
      <c r="H71" s="39">
        <f t="shared" si="11"/>
        <v>264.09999999999997</v>
      </c>
      <c r="I71" s="39">
        <f t="shared" si="12"/>
        <v>237.68999999999997</v>
      </c>
      <c r="J71" s="40">
        <f t="shared" si="13"/>
        <v>250.89499999999995</v>
      </c>
      <c r="K71" s="34"/>
      <c r="L71" s="34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</row>
    <row r="72" spans="1:254" ht="51.75" customHeight="1" thickBot="1" x14ac:dyDescent="0.35">
      <c r="A72" s="26"/>
      <c r="B72" s="19" t="s">
        <v>51</v>
      </c>
      <c r="C72" s="27"/>
      <c r="D72" s="51">
        <v>1.4</v>
      </c>
      <c r="E72" s="28">
        <f t="shared" si="18"/>
        <v>133</v>
      </c>
      <c r="F72" s="23">
        <v>25</v>
      </c>
      <c r="G72" s="39">
        <f t="shared" si="19"/>
        <v>158</v>
      </c>
      <c r="H72" s="39">
        <f t="shared" si="11"/>
        <v>300.2</v>
      </c>
      <c r="I72" s="39">
        <f t="shared" si="12"/>
        <v>270.18</v>
      </c>
      <c r="J72" s="40">
        <f t="shared" si="13"/>
        <v>285.19</v>
      </c>
      <c r="K72" s="34"/>
      <c r="L72" s="34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</row>
    <row r="73" spans="1:254" ht="51.75" customHeight="1" thickBot="1" x14ac:dyDescent="0.35">
      <c r="A73" s="66" t="s">
        <v>52</v>
      </c>
      <c r="B73" s="67"/>
      <c r="C73" s="68"/>
      <c r="D73" s="67"/>
      <c r="E73" s="69"/>
      <c r="F73" s="53" t="s">
        <v>1</v>
      </c>
      <c r="G73" s="53">
        <v>95</v>
      </c>
      <c r="H73" s="53"/>
      <c r="I73" s="54" t="s">
        <v>1</v>
      </c>
      <c r="J73" s="53" t="s">
        <v>1</v>
      </c>
      <c r="K73" s="31"/>
      <c r="L73" s="31"/>
    </row>
    <row r="74" spans="1:254" ht="51.75" customHeight="1" thickBot="1" x14ac:dyDescent="0.35">
      <c r="A74" s="17"/>
      <c r="B74" s="19" t="s">
        <v>67</v>
      </c>
      <c r="C74" s="12"/>
      <c r="D74" s="12">
        <v>0.31</v>
      </c>
      <c r="E74" s="41">
        <f>MMULT(D74,95)</f>
        <v>29.45</v>
      </c>
      <c r="F74" s="20">
        <v>15</v>
      </c>
      <c r="G74" s="39">
        <f t="shared" ref="G74:G86" si="20">SUM(E74:F74)</f>
        <v>44.45</v>
      </c>
      <c r="H74" s="59">
        <f t="shared" si="11"/>
        <v>84.454999999999998</v>
      </c>
      <c r="I74" s="39">
        <f t="shared" si="12"/>
        <v>76.009500000000003</v>
      </c>
      <c r="J74" s="40">
        <f t="shared" ref="J74:J86" si="21">MMULT(H74,0.95)</f>
        <v>80.232249999999993</v>
      </c>
      <c r="K74" s="31"/>
      <c r="L74" s="31"/>
    </row>
    <row r="75" spans="1:254" ht="51.75" customHeight="1" thickBot="1" x14ac:dyDescent="0.35">
      <c r="A75" s="15"/>
      <c r="B75" s="18" t="s">
        <v>104</v>
      </c>
      <c r="C75" s="14"/>
      <c r="D75" s="14">
        <v>0.33</v>
      </c>
      <c r="E75" s="41">
        <f t="shared" ref="E75:E86" si="22">MMULT(D75,95)</f>
        <v>31.35</v>
      </c>
      <c r="F75" s="21">
        <v>15</v>
      </c>
      <c r="G75" s="39">
        <f t="shared" si="20"/>
        <v>46.35</v>
      </c>
      <c r="H75" s="59">
        <f t="shared" si="11"/>
        <v>88.064999999999998</v>
      </c>
      <c r="I75" s="39">
        <f t="shared" si="12"/>
        <v>79.258499999999998</v>
      </c>
      <c r="J75" s="40">
        <f t="shared" si="21"/>
        <v>83.661749999999998</v>
      </c>
      <c r="K75" s="31"/>
      <c r="L75" s="31"/>
    </row>
    <row r="76" spans="1:254" ht="51.75" customHeight="1" thickBot="1" x14ac:dyDescent="0.35">
      <c r="A76" s="15"/>
      <c r="B76" s="18" t="s">
        <v>68</v>
      </c>
      <c r="C76" s="14"/>
      <c r="D76" s="14">
        <v>0.35</v>
      </c>
      <c r="E76" s="41">
        <f t="shared" si="22"/>
        <v>33.25</v>
      </c>
      <c r="F76" s="21">
        <v>15</v>
      </c>
      <c r="G76" s="39">
        <f t="shared" si="20"/>
        <v>48.25</v>
      </c>
      <c r="H76" s="59">
        <f t="shared" si="11"/>
        <v>91.674999999999997</v>
      </c>
      <c r="I76" s="39">
        <f t="shared" si="12"/>
        <v>82.507499999999993</v>
      </c>
      <c r="J76" s="40">
        <f t="shared" si="21"/>
        <v>87.091249999999988</v>
      </c>
      <c r="K76" s="31"/>
      <c r="L76" s="31"/>
    </row>
    <row r="77" spans="1:254" ht="51.75" customHeight="1" thickBot="1" x14ac:dyDescent="0.35">
      <c r="A77" s="15"/>
      <c r="B77" s="18" t="s">
        <v>69</v>
      </c>
      <c r="C77" s="14"/>
      <c r="D77" s="14">
        <v>0.37</v>
      </c>
      <c r="E77" s="41">
        <f t="shared" si="22"/>
        <v>35.15</v>
      </c>
      <c r="F77" s="21">
        <v>15</v>
      </c>
      <c r="G77" s="39">
        <f t="shared" si="20"/>
        <v>50.15</v>
      </c>
      <c r="H77" s="59">
        <f t="shared" si="11"/>
        <v>95.284999999999997</v>
      </c>
      <c r="I77" s="39">
        <f t="shared" si="12"/>
        <v>85.756500000000003</v>
      </c>
      <c r="J77" s="40">
        <f t="shared" si="21"/>
        <v>90.520749999999992</v>
      </c>
      <c r="K77" s="31"/>
      <c r="L77" s="31"/>
    </row>
    <row r="78" spans="1:254" ht="51.75" customHeight="1" thickBot="1" x14ac:dyDescent="0.35">
      <c r="A78" s="15"/>
      <c r="B78" s="18" t="s">
        <v>70</v>
      </c>
      <c r="C78" s="14"/>
      <c r="D78" s="14">
        <v>0.39</v>
      </c>
      <c r="E78" s="41">
        <f t="shared" si="22"/>
        <v>37.050000000000004</v>
      </c>
      <c r="F78" s="21">
        <v>15</v>
      </c>
      <c r="G78" s="39">
        <f t="shared" si="20"/>
        <v>52.050000000000004</v>
      </c>
      <c r="H78" s="59">
        <f t="shared" si="11"/>
        <v>98.89500000000001</v>
      </c>
      <c r="I78" s="39">
        <f t="shared" si="12"/>
        <v>89.005500000000012</v>
      </c>
      <c r="J78" s="40">
        <f t="shared" si="21"/>
        <v>93.950250000000011</v>
      </c>
      <c r="K78" s="31"/>
      <c r="L78" s="31"/>
    </row>
    <row r="79" spans="1:254" ht="51.75" customHeight="1" thickBot="1" x14ac:dyDescent="0.35">
      <c r="A79" s="15"/>
      <c r="B79" s="18" t="s">
        <v>105</v>
      </c>
      <c r="C79" s="14"/>
      <c r="D79" s="14">
        <v>0.39</v>
      </c>
      <c r="E79" s="41">
        <f t="shared" si="22"/>
        <v>37.050000000000004</v>
      </c>
      <c r="F79" s="21">
        <v>15</v>
      </c>
      <c r="G79" s="39">
        <f t="shared" si="20"/>
        <v>52.050000000000004</v>
      </c>
      <c r="H79" s="59">
        <f t="shared" si="11"/>
        <v>98.89500000000001</v>
      </c>
      <c r="I79" s="39">
        <f t="shared" si="12"/>
        <v>89.005500000000012</v>
      </c>
      <c r="J79" s="40">
        <f t="shared" si="21"/>
        <v>93.950250000000011</v>
      </c>
      <c r="K79" s="34"/>
      <c r="L79" s="34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</row>
    <row r="80" spans="1:254" ht="51.75" customHeight="1" thickBot="1" x14ac:dyDescent="0.35">
      <c r="A80" s="15"/>
      <c r="B80" s="18" t="s">
        <v>71</v>
      </c>
      <c r="C80" s="14"/>
      <c r="D80" s="14">
        <v>0.41</v>
      </c>
      <c r="E80" s="41">
        <f t="shared" si="22"/>
        <v>38.949999999999996</v>
      </c>
      <c r="F80" s="21">
        <v>17</v>
      </c>
      <c r="G80" s="39">
        <f t="shared" si="20"/>
        <v>55.949999999999996</v>
      </c>
      <c r="H80" s="59">
        <f t="shared" si="11"/>
        <v>106.30499999999999</v>
      </c>
      <c r="I80" s="39">
        <f t="shared" si="12"/>
        <v>95.674499999999995</v>
      </c>
      <c r="J80" s="40">
        <f t="shared" si="21"/>
        <v>100.98974999999999</v>
      </c>
      <c r="K80" s="34"/>
      <c r="L80" s="34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</row>
    <row r="81" spans="1:254" ht="51" customHeight="1" thickBot="1" x14ac:dyDescent="0.35">
      <c r="A81" s="15"/>
      <c r="B81" s="18" t="s">
        <v>106</v>
      </c>
      <c r="C81" s="14"/>
      <c r="D81" s="14">
        <v>0.52</v>
      </c>
      <c r="E81" s="41">
        <f t="shared" si="22"/>
        <v>49.4</v>
      </c>
      <c r="F81" s="21">
        <v>17</v>
      </c>
      <c r="G81" s="39">
        <f t="shared" si="20"/>
        <v>66.400000000000006</v>
      </c>
      <c r="H81" s="59">
        <f t="shared" si="11"/>
        <v>126.16000000000001</v>
      </c>
      <c r="I81" s="39">
        <f t="shared" si="12"/>
        <v>113.54400000000001</v>
      </c>
      <c r="J81" s="40">
        <f t="shared" si="21"/>
        <v>119.852</v>
      </c>
      <c r="K81" s="31"/>
      <c r="L81" s="31"/>
    </row>
    <row r="82" spans="1:254" ht="51.75" customHeight="1" thickBot="1" x14ac:dyDescent="0.35">
      <c r="A82" s="15"/>
      <c r="B82" s="18" t="s">
        <v>72</v>
      </c>
      <c r="C82" s="14"/>
      <c r="D82" s="14">
        <v>0.68</v>
      </c>
      <c r="E82" s="41">
        <f t="shared" si="22"/>
        <v>64.600000000000009</v>
      </c>
      <c r="F82" s="21">
        <v>17</v>
      </c>
      <c r="G82" s="39">
        <f t="shared" si="20"/>
        <v>81.600000000000009</v>
      </c>
      <c r="H82" s="59">
        <f t="shared" si="11"/>
        <v>155.04000000000002</v>
      </c>
      <c r="I82" s="39">
        <f t="shared" si="12"/>
        <v>139.53600000000003</v>
      </c>
      <c r="J82" s="40">
        <f t="shared" si="21"/>
        <v>147.28800000000001</v>
      </c>
      <c r="K82" s="31"/>
      <c r="L82" s="31"/>
    </row>
    <row r="83" spans="1:254" ht="51.75" customHeight="1" thickBot="1" x14ac:dyDescent="0.35">
      <c r="A83" s="15"/>
      <c r="B83" s="18" t="s">
        <v>107</v>
      </c>
      <c r="C83" s="14"/>
      <c r="D83" s="14">
        <v>1.1000000000000001</v>
      </c>
      <c r="E83" s="41">
        <f t="shared" si="22"/>
        <v>104.50000000000001</v>
      </c>
      <c r="F83" s="21">
        <v>30</v>
      </c>
      <c r="G83" s="39">
        <f t="shared" si="20"/>
        <v>134.5</v>
      </c>
      <c r="H83" s="59">
        <f>MMULT(G83,1.9)</f>
        <v>255.54999999999998</v>
      </c>
      <c r="I83" s="39">
        <f t="shared" si="12"/>
        <v>229.99499999999998</v>
      </c>
      <c r="J83" s="40">
        <f t="shared" si="21"/>
        <v>242.77249999999998</v>
      </c>
      <c r="K83" s="31"/>
      <c r="L83" s="31"/>
    </row>
    <row r="84" spans="1:254" ht="51.75" customHeight="1" thickBot="1" x14ac:dyDescent="0.35">
      <c r="A84" s="15"/>
      <c r="B84" s="18" t="s">
        <v>73</v>
      </c>
      <c r="C84" s="14"/>
      <c r="D84" s="14">
        <v>1.5</v>
      </c>
      <c r="E84" s="41">
        <f t="shared" si="22"/>
        <v>142.5</v>
      </c>
      <c r="F84" s="21">
        <v>30</v>
      </c>
      <c r="G84" s="39">
        <f t="shared" si="20"/>
        <v>172.5</v>
      </c>
      <c r="H84" s="59">
        <f>MMULT(G84,1.9)</f>
        <v>327.75</v>
      </c>
      <c r="I84" s="39">
        <f t="shared" si="12"/>
        <v>294.97500000000002</v>
      </c>
      <c r="J84" s="40">
        <f t="shared" si="21"/>
        <v>311.36250000000001</v>
      </c>
      <c r="K84" s="31"/>
      <c r="L84" s="31"/>
    </row>
    <row r="85" spans="1:254" ht="59.25" customHeight="1" thickBot="1" x14ac:dyDescent="0.35">
      <c r="A85" s="15"/>
      <c r="B85" s="18" t="s">
        <v>74</v>
      </c>
      <c r="C85" s="14"/>
      <c r="D85" s="14">
        <v>0.7</v>
      </c>
      <c r="E85" s="41">
        <f t="shared" si="22"/>
        <v>66.5</v>
      </c>
      <c r="F85" s="21">
        <v>20</v>
      </c>
      <c r="G85" s="39">
        <f t="shared" si="20"/>
        <v>86.5</v>
      </c>
      <c r="H85" s="59">
        <f t="shared" si="11"/>
        <v>164.35</v>
      </c>
      <c r="I85" s="39">
        <f t="shared" si="12"/>
        <v>147.91499999999999</v>
      </c>
      <c r="J85" s="40">
        <f t="shared" si="21"/>
        <v>156.13249999999999</v>
      </c>
      <c r="K85" s="31"/>
      <c r="L85" s="31"/>
    </row>
    <row r="86" spans="1:254" ht="51.75" customHeight="1" thickBot="1" x14ac:dyDescent="0.35">
      <c r="A86" s="15"/>
      <c r="B86" s="18" t="s">
        <v>96</v>
      </c>
      <c r="C86" s="14"/>
      <c r="D86" s="14">
        <v>1.3</v>
      </c>
      <c r="E86" s="41">
        <f t="shared" si="22"/>
        <v>123.5</v>
      </c>
      <c r="F86" s="21">
        <v>20</v>
      </c>
      <c r="G86" s="39">
        <f t="shared" si="20"/>
        <v>143.5</v>
      </c>
      <c r="H86" s="59">
        <f>MMULT(G86,1.8)</f>
        <v>258.3</v>
      </c>
      <c r="I86" s="39">
        <f t="shared" si="12"/>
        <v>232.47000000000003</v>
      </c>
      <c r="J86" s="40">
        <f t="shared" si="21"/>
        <v>245.38499999999999</v>
      </c>
      <c r="K86" s="31"/>
      <c r="L86" s="31"/>
    </row>
    <row r="87" spans="1:254" ht="51.75" customHeight="1" thickBot="1" x14ac:dyDescent="0.35">
      <c r="A87" s="66" t="s">
        <v>53</v>
      </c>
      <c r="B87" s="67"/>
      <c r="C87" s="68"/>
      <c r="D87" s="67"/>
      <c r="E87" s="69"/>
      <c r="F87" s="53" t="s">
        <v>1</v>
      </c>
      <c r="G87" s="60">
        <v>95</v>
      </c>
      <c r="H87" s="53"/>
      <c r="I87" s="53"/>
      <c r="J87" s="53" t="s">
        <v>1</v>
      </c>
      <c r="K87" s="31"/>
      <c r="L87" s="31"/>
    </row>
    <row r="88" spans="1:254" ht="51.75" customHeight="1" thickBot="1" x14ac:dyDescent="0.35">
      <c r="A88" s="17"/>
      <c r="B88" s="19" t="s">
        <v>75</v>
      </c>
      <c r="C88" s="12"/>
      <c r="D88" s="12">
        <v>0.41</v>
      </c>
      <c r="E88" s="10">
        <f>MMULT(D88,95)</f>
        <v>38.949999999999996</v>
      </c>
      <c r="F88" s="20">
        <v>15</v>
      </c>
      <c r="G88" s="39">
        <f t="shared" ref="G88:G110" si="23">SUM(E88:F88)</f>
        <v>53.949999999999996</v>
      </c>
      <c r="H88" s="59">
        <f t="shared" si="11"/>
        <v>102.50499999999998</v>
      </c>
      <c r="I88" s="39">
        <f t="shared" si="12"/>
        <v>92.254499999999979</v>
      </c>
      <c r="J88" s="40">
        <f t="shared" ref="J88:J110" si="24">MMULT(H88,0.95)</f>
        <v>97.379749999999973</v>
      </c>
      <c r="K88" s="31"/>
      <c r="L88" s="31"/>
    </row>
    <row r="89" spans="1:254" ht="57" customHeight="1" thickBot="1" x14ac:dyDescent="0.35">
      <c r="A89" s="15"/>
      <c r="B89" s="18" t="s">
        <v>101</v>
      </c>
      <c r="C89" s="14"/>
      <c r="D89" s="14">
        <v>0.45</v>
      </c>
      <c r="E89" s="10">
        <f t="shared" ref="E89:E110" si="25">MMULT(D89,95)</f>
        <v>42.75</v>
      </c>
      <c r="F89" s="21">
        <v>15</v>
      </c>
      <c r="G89" s="39">
        <f t="shared" si="23"/>
        <v>57.75</v>
      </c>
      <c r="H89" s="59">
        <f t="shared" si="11"/>
        <v>109.72499999999999</v>
      </c>
      <c r="I89" s="39">
        <f t="shared" si="12"/>
        <v>98.752499999999998</v>
      </c>
      <c r="J89" s="40">
        <f t="shared" si="24"/>
        <v>104.23875</v>
      </c>
      <c r="K89" s="31"/>
      <c r="L89" s="31"/>
    </row>
    <row r="90" spans="1:254" ht="51.75" customHeight="1" thickBot="1" x14ac:dyDescent="0.35">
      <c r="A90" s="15"/>
      <c r="B90" s="18" t="s">
        <v>109</v>
      </c>
      <c r="C90" s="14"/>
      <c r="D90" s="14">
        <v>0.53</v>
      </c>
      <c r="E90" s="10">
        <f t="shared" si="25"/>
        <v>50.35</v>
      </c>
      <c r="F90" s="21">
        <v>15</v>
      </c>
      <c r="G90" s="39">
        <f t="shared" si="23"/>
        <v>65.349999999999994</v>
      </c>
      <c r="H90" s="59">
        <f t="shared" si="11"/>
        <v>124.16499999999998</v>
      </c>
      <c r="I90" s="39">
        <f t="shared" si="12"/>
        <v>111.74849999999998</v>
      </c>
      <c r="J90" s="40">
        <f t="shared" si="24"/>
        <v>117.95674999999997</v>
      </c>
      <c r="K90" s="34"/>
      <c r="L90" s="34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</row>
    <row r="91" spans="1:254" ht="51.75" customHeight="1" thickBot="1" x14ac:dyDescent="0.35">
      <c r="A91" s="15"/>
      <c r="B91" s="18" t="s">
        <v>76</v>
      </c>
      <c r="C91" s="14"/>
      <c r="D91" s="14">
        <v>0.48</v>
      </c>
      <c r="E91" s="10">
        <f t="shared" si="25"/>
        <v>45.6</v>
      </c>
      <c r="F91" s="21">
        <v>15</v>
      </c>
      <c r="G91" s="39">
        <f t="shared" si="23"/>
        <v>60.6</v>
      </c>
      <c r="H91" s="59">
        <f t="shared" si="11"/>
        <v>115.14</v>
      </c>
      <c r="I91" s="39">
        <f t="shared" si="12"/>
        <v>103.626</v>
      </c>
      <c r="J91" s="40">
        <f t="shared" si="24"/>
        <v>109.383</v>
      </c>
      <c r="K91" s="34"/>
      <c r="L91" s="34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</row>
    <row r="92" spans="1:254" ht="51.75" customHeight="1" thickBot="1" x14ac:dyDescent="0.35">
      <c r="A92" s="15"/>
      <c r="B92" s="18" t="s">
        <v>110</v>
      </c>
      <c r="C92" s="14"/>
      <c r="D92" s="14">
        <v>0.505</v>
      </c>
      <c r="E92" s="10">
        <f t="shared" si="25"/>
        <v>47.975000000000001</v>
      </c>
      <c r="F92" s="21">
        <v>15</v>
      </c>
      <c r="G92" s="39">
        <f t="shared" ref="G92" si="26">SUM(E92:F92)</f>
        <v>62.975000000000001</v>
      </c>
      <c r="H92" s="59">
        <f t="shared" si="11"/>
        <v>119.6525</v>
      </c>
      <c r="I92" s="39">
        <f t="shared" ref="I92" si="27">MMULT(H92,0.9)</f>
        <v>107.68725000000001</v>
      </c>
      <c r="J92" s="40">
        <f t="shared" ref="J92" si="28">MMULT(H92,0.95)</f>
        <v>113.669875</v>
      </c>
      <c r="K92" s="34"/>
      <c r="L92" s="34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</row>
    <row r="93" spans="1:254" ht="51.75" customHeight="1" thickBot="1" x14ac:dyDescent="0.35">
      <c r="A93" s="15"/>
      <c r="B93" s="18" t="s">
        <v>108</v>
      </c>
      <c r="C93" s="14"/>
      <c r="D93" s="14">
        <v>0.56000000000000005</v>
      </c>
      <c r="E93" s="10">
        <f t="shared" si="25"/>
        <v>53.2</v>
      </c>
      <c r="F93" s="21">
        <v>15</v>
      </c>
      <c r="G93" s="39">
        <f t="shared" si="23"/>
        <v>68.2</v>
      </c>
      <c r="H93" s="59">
        <f t="shared" si="11"/>
        <v>129.58000000000001</v>
      </c>
      <c r="I93" s="39">
        <f t="shared" si="12"/>
        <v>116.62200000000001</v>
      </c>
      <c r="J93" s="40">
        <f t="shared" si="24"/>
        <v>123.101</v>
      </c>
      <c r="K93" s="31"/>
      <c r="L93" s="31"/>
    </row>
    <row r="94" spans="1:254" ht="51.75" customHeight="1" thickBot="1" x14ac:dyDescent="0.35">
      <c r="A94" s="15"/>
      <c r="B94" s="18" t="s">
        <v>77</v>
      </c>
      <c r="C94" s="14"/>
      <c r="D94" s="14">
        <v>0.7</v>
      </c>
      <c r="E94" s="10">
        <f t="shared" si="25"/>
        <v>66.5</v>
      </c>
      <c r="F94" s="21">
        <v>15</v>
      </c>
      <c r="G94" s="39">
        <f t="shared" si="23"/>
        <v>81.5</v>
      </c>
      <c r="H94" s="59">
        <f t="shared" si="11"/>
        <v>154.85</v>
      </c>
      <c r="I94" s="39">
        <f t="shared" si="12"/>
        <v>139.36500000000001</v>
      </c>
      <c r="J94" s="40">
        <f t="shared" si="24"/>
        <v>147.10749999999999</v>
      </c>
      <c r="K94" s="34"/>
      <c r="L94" s="34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</row>
    <row r="95" spans="1:254" ht="51.75" customHeight="1" thickBot="1" x14ac:dyDescent="0.35">
      <c r="A95" s="15"/>
      <c r="B95" s="18" t="s">
        <v>98</v>
      </c>
      <c r="C95" s="14"/>
      <c r="D95" s="14">
        <v>0.66</v>
      </c>
      <c r="E95" s="10">
        <f t="shared" si="25"/>
        <v>62.7</v>
      </c>
      <c r="F95" s="21">
        <v>15</v>
      </c>
      <c r="G95" s="39">
        <f t="shared" si="23"/>
        <v>77.7</v>
      </c>
      <c r="H95" s="59">
        <f t="shared" si="11"/>
        <v>147.63</v>
      </c>
      <c r="I95" s="39">
        <f t="shared" si="12"/>
        <v>132.86699999999999</v>
      </c>
      <c r="J95" s="40">
        <f t="shared" si="24"/>
        <v>140.24849999999998</v>
      </c>
      <c r="K95" s="31"/>
      <c r="L95" s="31"/>
    </row>
    <row r="96" spans="1:254" ht="51.75" customHeight="1" thickBot="1" x14ac:dyDescent="0.35">
      <c r="A96" s="15"/>
      <c r="B96" s="18" t="s">
        <v>83</v>
      </c>
      <c r="C96" s="14"/>
      <c r="D96" s="14">
        <v>0.7</v>
      </c>
      <c r="E96" s="10">
        <f t="shared" si="25"/>
        <v>66.5</v>
      </c>
      <c r="F96" s="21">
        <v>15</v>
      </c>
      <c r="G96" s="39">
        <f t="shared" si="23"/>
        <v>81.5</v>
      </c>
      <c r="H96" s="59">
        <f t="shared" si="11"/>
        <v>154.85</v>
      </c>
      <c r="I96" s="39">
        <f t="shared" si="12"/>
        <v>139.36500000000001</v>
      </c>
      <c r="J96" s="40">
        <f t="shared" si="24"/>
        <v>147.10749999999999</v>
      </c>
      <c r="K96" s="31"/>
      <c r="L96" s="31"/>
    </row>
    <row r="97" spans="1:254" ht="51.75" customHeight="1" thickBot="1" x14ac:dyDescent="0.35">
      <c r="A97" s="15"/>
      <c r="B97" s="18" t="s">
        <v>97</v>
      </c>
      <c r="C97" s="14"/>
      <c r="D97" s="14">
        <v>0.78</v>
      </c>
      <c r="E97" s="10">
        <f t="shared" si="25"/>
        <v>74.100000000000009</v>
      </c>
      <c r="F97" s="21">
        <v>15</v>
      </c>
      <c r="G97" s="39">
        <f t="shared" si="23"/>
        <v>89.100000000000009</v>
      </c>
      <c r="H97" s="59">
        <f t="shared" si="11"/>
        <v>169.29000000000002</v>
      </c>
      <c r="I97" s="39">
        <f t="shared" si="12"/>
        <v>152.36100000000002</v>
      </c>
      <c r="J97" s="40">
        <f t="shared" si="24"/>
        <v>160.82550000000001</v>
      </c>
      <c r="K97" s="34"/>
      <c r="L97" s="34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</row>
    <row r="98" spans="1:254" ht="51.75" customHeight="1" thickBot="1" x14ac:dyDescent="0.35">
      <c r="A98" s="15"/>
      <c r="B98" s="18" t="s">
        <v>99</v>
      </c>
      <c r="C98" s="14"/>
      <c r="D98" s="14">
        <v>0.99</v>
      </c>
      <c r="E98" s="10">
        <f t="shared" si="25"/>
        <v>94.05</v>
      </c>
      <c r="F98" s="21">
        <v>15</v>
      </c>
      <c r="G98" s="39">
        <f t="shared" si="23"/>
        <v>109.05</v>
      </c>
      <c r="H98" s="59">
        <f t="shared" si="11"/>
        <v>207.19499999999999</v>
      </c>
      <c r="I98" s="39">
        <f t="shared" si="12"/>
        <v>186.47550000000001</v>
      </c>
      <c r="J98" s="40">
        <f t="shared" si="24"/>
        <v>196.83524999999997</v>
      </c>
      <c r="K98" s="31"/>
      <c r="L98" s="31"/>
    </row>
    <row r="99" spans="1:254" ht="51.75" customHeight="1" thickBot="1" x14ac:dyDescent="0.35">
      <c r="A99" s="15"/>
      <c r="B99" s="18" t="s">
        <v>111</v>
      </c>
      <c r="C99" s="14"/>
      <c r="D99" s="14">
        <v>1.0900000000000001</v>
      </c>
      <c r="E99" s="10">
        <f t="shared" si="25"/>
        <v>103.55000000000001</v>
      </c>
      <c r="F99" s="21">
        <v>18</v>
      </c>
      <c r="G99" s="39">
        <f t="shared" si="23"/>
        <v>121.55000000000001</v>
      </c>
      <c r="H99" s="59">
        <f t="shared" si="11"/>
        <v>230.94500000000002</v>
      </c>
      <c r="I99" s="39">
        <f t="shared" si="12"/>
        <v>207.85050000000001</v>
      </c>
      <c r="J99" s="40">
        <f t="shared" si="24"/>
        <v>219.39775</v>
      </c>
      <c r="K99" s="31"/>
      <c r="L99" s="31"/>
    </row>
    <row r="100" spans="1:254" ht="51.75" customHeight="1" thickBot="1" x14ac:dyDescent="0.35">
      <c r="A100" s="15"/>
      <c r="B100" s="18" t="s">
        <v>100</v>
      </c>
      <c r="C100" s="14"/>
      <c r="D100" s="14">
        <v>0.82</v>
      </c>
      <c r="E100" s="10">
        <f t="shared" si="25"/>
        <v>77.899999999999991</v>
      </c>
      <c r="F100" s="21">
        <v>15</v>
      </c>
      <c r="G100" s="39">
        <f t="shared" si="23"/>
        <v>92.899999999999991</v>
      </c>
      <c r="H100" s="59">
        <f t="shared" si="11"/>
        <v>176.50999999999996</v>
      </c>
      <c r="I100" s="39">
        <f t="shared" si="12"/>
        <v>158.85899999999998</v>
      </c>
      <c r="J100" s="40">
        <f t="shared" si="24"/>
        <v>167.68449999999996</v>
      </c>
      <c r="K100" s="31"/>
      <c r="L100" s="31"/>
    </row>
    <row r="101" spans="1:254" ht="51.75" customHeight="1" thickBot="1" x14ac:dyDescent="0.35">
      <c r="A101" s="15"/>
      <c r="B101" s="18" t="s">
        <v>103</v>
      </c>
      <c r="C101" s="14"/>
      <c r="D101" s="14">
        <v>0.8</v>
      </c>
      <c r="E101" s="10">
        <f t="shared" si="25"/>
        <v>76</v>
      </c>
      <c r="F101" s="21">
        <v>17</v>
      </c>
      <c r="G101" s="39">
        <f t="shared" si="23"/>
        <v>93</v>
      </c>
      <c r="H101" s="59">
        <f t="shared" si="11"/>
        <v>176.7</v>
      </c>
      <c r="I101" s="39">
        <f t="shared" si="12"/>
        <v>159.03</v>
      </c>
      <c r="J101" s="40">
        <f t="shared" si="24"/>
        <v>167.86499999999998</v>
      </c>
      <c r="K101" s="31"/>
      <c r="L101" s="31"/>
    </row>
    <row r="102" spans="1:254" ht="51.75" customHeight="1" thickBot="1" x14ac:dyDescent="0.35">
      <c r="A102" s="15"/>
      <c r="B102" s="18" t="s">
        <v>115</v>
      </c>
      <c r="C102" s="14"/>
      <c r="D102" s="14">
        <v>1</v>
      </c>
      <c r="E102" s="10">
        <f t="shared" si="25"/>
        <v>95</v>
      </c>
      <c r="F102" s="21">
        <v>20</v>
      </c>
      <c r="G102" s="39">
        <f t="shared" si="23"/>
        <v>115</v>
      </c>
      <c r="H102" s="59">
        <f t="shared" si="11"/>
        <v>218.5</v>
      </c>
      <c r="I102" s="39">
        <f t="shared" si="12"/>
        <v>196.65</v>
      </c>
      <c r="J102" s="40">
        <f t="shared" si="24"/>
        <v>207.57499999999999</v>
      </c>
      <c r="K102" s="31"/>
      <c r="L102" s="31"/>
    </row>
    <row r="103" spans="1:254" ht="51.75" customHeight="1" thickBot="1" x14ac:dyDescent="0.35">
      <c r="A103" s="15"/>
      <c r="B103" s="18" t="s">
        <v>113</v>
      </c>
      <c r="C103" s="14"/>
      <c r="D103" s="14">
        <v>1</v>
      </c>
      <c r="E103" s="10">
        <f t="shared" si="25"/>
        <v>95</v>
      </c>
      <c r="F103" s="21">
        <v>17</v>
      </c>
      <c r="G103" s="39">
        <f t="shared" si="23"/>
        <v>112</v>
      </c>
      <c r="H103" s="59">
        <f t="shared" si="11"/>
        <v>212.79999999999998</v>
      </c>
      <c r="I103" s="39"/>
      <c r="J103" s="40">
        <f t="shared" si="24"/>
        <v>202.15999999999997</v>
      </c>
      <c r="K103" s="31"/>
      <c r="L103" s="31"/>
    </row>
    <row r="104" spans="1:254" ht="51.75" customHeight="1" thickBot="1" x14ac:dyDescent="0.35">
      <c r="A104" s="15"/>
      <c r="B104" s="18" t="s">
        <v>114</v>
      </c>
      <c r="C104" s="14"/>
      <c r="D104" s="14">
        <v>1.52</v>
      </c>
      <c r="E104" s="10">
        <f t="shared" si="25"/>
        <v>144.4</v>
      </c>
      <c r="F104" s="21">
        <v>20</v>
      </c>
      <c r="G104" s="39">
        <f t="shared" si="23"/>
        <v>164.4</v>
      </c>
      <c r="H104" s="59">
        <f t="shared" si="11"/>
        <v>312.36</v>
      </c>
      <c r="I104" s="39"/>
      <c r="J104" s="40">
        <f t="shared" si="24"/>
        <v>296.74200000000002</v>
      </c>
      <c r="K104" s="31"/>
      <c r="L104" s="31"/>
    </row>
    <row r="105" spans="1:254" ht="51.75" customHeight="1" thickBot="1" x14ac:dyDescent="0.35">
      <c r="A105" s="15"/>
      <c r="B105" s="18" t="s">
        <v>112</v>
      </c>
      <c r="C105" s="14"/>
      <c r="D105" s="14">
        <v>1.95</v>
      </c>
      <c r="E105" s="10">
        <f t="shared" si="25"/>
        <v>185.25</v>
      </c>
      <c r="F105" s="21">
        <v>25</v>
      </c>
      <c r="G105" s="39">
        <f t="shared" si="23"/>
        <v>210.25</v>
      </c>
      <c r="H105" s="59">
        <f t="shared" si="11"/>
        <v>399.47499999999997</v>
      </c>
      <c r="I105" s="39"/>
      <c r="J105" s="40">
        <f t="shared" si="24"/>
        <v>379.50124999999997</v>
      </c>
      <c r="K105" s="31"/>
      <c r="L105" s="31"/>
    </row>
    <row r="106" spans="1:254" ht="59.25" customHeight="1" thickBot="1" x14ac:dyDescent="0.35">
      <c r="A106" s="15"/>
      <c r="B106" s="18" t="s">
        <v>116</v>
      </c>
      <c r="C106" s="14"/>
      <c r="D106" s="14">
        <v>1.9</v>
      </c>
      <c r="E106" s="10">
        <f t="shared" si="25"/>
        <v>180.5</v>
      </c>
      <c r="F106" s="21">
        <v>25</v>
      </c>
      <c r="G106" s="39">
        <f t="shared" si="23"/>
        <v>205.5</v>
      </c>
      <c r="H106" s="59">
        <f>MMULT(G106,1.8)</f>
        <v>369.90000000000003</v>
      </c>
      <c r="I106" s="39"/>
      <c r="J106" s="40">
        <f t="shared" si="24"/>
        <v>351.40500000000003</v>
      </c>
      <c r="K106" s="31"/>
      <c r="L106" s="31"/>
    </row>
    <row r="107" spans="1:254" ht="51.75" customHeight="1" thickBot="1" x14ac:dyDescent="0.35">
      <c r="A107" s="15"/>
      <c r="B107" s="18" t="s">
        <v>117</v>
      </c>
      <c r="C107" s="14"/>
      <c r="D107" s="14">
        <v>2.1</v>
      </c>
      <c r="E107" s="10">
        <f t="shared" si="25"/>
        <v>199.5</v>
      </c>
      <c r="F107" s="21">
        <v>25</v>
      </c>
      <c r="G107" s="39">
        <f t="shared" si="23"/>
        <v>224.5</v>
      </c>
      <c r="H107" s="39">
        <f>MMULT(G107,1.8)</f>
        <v>404.1</v>
      </c>
      <c r="I107" s="39"/>
      <c r="J107" s="40">
        <f t="shared" si="24"/>
        <v>383.89499999999998</v>
      </c>
      <c r="K107" s="31"/>
      <c r="L107" s="31"/>
    </row>
    <row r="108" spans="1:254" ht="51.75" customHeight="1" thickBot="1" x14ac:dyDescent="0.35">
      <c r="A108" s="15"/>
      <c r="B108" s="18" t="s">
        <v>118</v>
      </c>
      <c r="C108" s="14"/>
      <c r="D108" s="14">
        <v>2.15</v>
      </c>
      <c r="E108" s="10">
        <f t="shared" si="25"/>
        <v>204.25</v>
      </c>
      <c r="F108" s="21">
        <v>25</v>
      </c>
      <c r="G108" s="39">
        <f t="shared" si="23"/>
        <v>229.25</v>
      </c>
      <c r="H108" s="39">
        <f>MMULT(G108,1.8)</f>
        <v>412.65000000000003</v>
      </c>
      <c r="I108" s="39"/>
      <c r="J108" s="40">
        <f t="shared" si="24"/>
        <v>392.01750000000004</v>
      </c>
      <c r="K108" s="31"/>
      <c r="L108" s="31"/>
    </row>
    <row r="109" spans="1:254" ht="51.75" customHeight="1" thickBot="1" x14ac:dyDescent="0.35">
      <c r="A109" s="15"/>
      <c r="B109" s="18" t="s">
        <v>119</v>
      </c>
      <c r="C109" s="14"/>
      <c r="D109" s="14">
        <v>2</v>
      </c>
      <c r="E109" s="10">
        <f t="shared" si="25"/>
        <v>190</v>
      </c>
      <c r="F109" s="21">
        <v>25</v>
      </c>
      <c r="G109" s="39">
        <f t="shared" si="23"/>
        <v>215</v>
      </c>
      <c r="H109" s="39">
        <f t="shared" ref="H109:H110" si="29">MMULT(G109,1.9)</f>
        <v>408.5</v>
      </c>
      <c r="I109" s="39"/>
      <c r="J109" s="40">
        <f t="shared" si="24"/>
        <v>388.07499999999999</v>
      </c>
      <c r="K109" s="31"/>
      <c r="L109" s="31"/>
    </row>
    <row r="110" spans="1:254" ht="51.75" customHeight="1" x14ac:dyDescent="0.3">
      <c r="A110" s="15"/>
      <c r="B110" s="18" t="s">
        <v>120</v>
      </c>
      <c r="C110" s="14"/>
      <c r="D110" s="14">
        <v>2.2000000000000002</v>
      </c>
      <c r="E110" s="10">
        <f t="shared" si="25"/>
        <v>209.00000000000003</v>
      </c>
      <c r="F110" s="21">
        <v>25</v>
      </c>
      <c r="G110" s="39">
        <f t="shared" si="23"/>
        <v>234.00000000000003</v>
      </c>
      <c r="H110" s="39">
        <f t="shared" si="29"/>
        <v>444.6</v>
      </c>
      <c r="I110" s="39"/>
      <c r="J110" s="40">
        <f t="shared" si="24"/>
        <v>422.37</v>
      </c>
      <c r="K110" s="31"/>
      <c r="L110" s="31"/>
    </row>
    <row r="111" spans="1:254" ht="51.75" customHeight="1" x14ac:dyDescent="0.3">
      <c r="A111" s="65" t="s">
        <v>121</v>
      </c>
      <c r="B111" s="61"/>
      <c r="C111" s="61"/>
      <c r="D111" s="61"/>
      <c r="E111" s="61"/>
      <c r="F111" s="62"/>
      <c r="G111" s="62"/>
      <c r="H111" s="62"/>
      <c r="I111" s="63"/>
      <c r="J111" s="64"/>
    </row>
    <row r="112" spans="1:254" ht="51.75" customHeight="1" x14ac:dyDescent="0.3">
      <c r="B112" s="2" t="s">
        <v>122</v>
      </c>
    </row>
  </sheetData>
  <mergeCells count="10">
    <mergeCell ref="A73:E73"/>
    <mergeCell ref="A87:E87"/>
    <mergeCell ref="A1:J1"/>
    <mergeCell ref="A57:E57"/>
    <mergeCell ref="A3:J3"/>
    <mergeCell ref="A4:E4"/>
    <mergeCell ref="A12:E12"/>
    <mergeCell ref="A27:E27"/>
    <mergeCell ref="A45:J45"/>
    <mergeCell ref="A46:E46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Acer</cp:lastModifiedBy>
  <cp:revision>0</cp:revision>
  <cp:lastPrinted>2021-04-01T12:25:24Z</cp:lastPrinted>
  <dcterms:created xsi:type="dcterms:W3CDTF">2015-06-05T18:19:34Z</dcterms:created>
  <dcterms:modified xsi:type="dcterms:W3CDTF">2021-04-01T12:25:38Z</dcterms:modified>
</cp:coreProperties>
</file>